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14052" windowHeight="8472" activeTab="0"/>
  </bookViews>
  <sheets>
    <sheet name="Rate Sheet" sheetId="1" r:id="rId1"/>
    <sheet name="Tables" sheetId="2" r:id="rId2"/>
    <sheet name="RateSheetSetup" sheetId="3" r:id="rId3"/>
    <sheet name="Sheet2" sheetId="4" r:id="rId4"/>
    <sheet name="RateSheetRateCheckQry3" sheetId="5" r:id="rId5"/>
    <sheet name="RateSheetSeqColCheckQry" sheetId="6" r:id="rId6"/>
    <sheet name="Sheet1" sheetId="7" r:id="rId7"/>
  </sheets>
  <definedNames>
    <definedName name="__123Graph_E" localSheetId="0" hidden="1">'Rate Sheet'!$B$68:$B$138</definedName>
    <definedName name="__123Graph_F" localSheetId="0" hidden="1">'Rate Sheet'!$B$68:$B$138</definedName>
    <definedName name="END">'Rate Sheet'!#REF!</definedName>
    <definedName name="LOOP1">'Rate Sheet'!#REF!</definedName>
    <definedName name="_xlnm.Print_Area" localSheetId="0">'Rate Sheet'!$A$1:$AR$139</definedName>
    <definedName name="Print_Area_MI">'Rate Sheet'!#REF!</definedName>
    <definedName name="_xlnm.Print_Titles" localSheetId="0">'Rate Sheet'!$3:$12</definedName>
    <definedName name="Print_Titles_MI">'Rate Sheet'!$3:$12</definedName>
    <definedName name="SKIP1">'Rate Sheet'!#REF!</definedName>
  </definedNames>
  <calcPr fullCalcOnLoad="1"/>
</workbook>
</file>

<file path=xl/sharedStrings.xml><?xml version="1.0" encoding="utf-8"?>
<sst xmlns="http://schemas.openxmlformats.org/spreadsheetml/2006/main" count="4650" uniqueCount="604">
  <si>
    <t xml:space="preserve"> </t>
  </si>
  <si>
    <t>LEVY</t>
  </si>
  <si>
    <t xml:space="preserve">                EDUC.</t>
  </si>
  <si>
    <t xml:space="preserve">                       SCHOOL</t>
  </si>
  <si>
    <t xml:space="preserve">         TOTAL</t>
  </si>
  <si>
    <t>TRI-MET</t>
  </si>
  <si>
    <t xml:space="preserve">URBAN </t>
  </si>
  <si>
    <t xml:space="preserve">           TOTAL</t>
  </si>
  <si>
    <t>TOTAL</t>
  </si>
  <si>
    <t>CODE</t>
  </si>
  <si>
    <t xml:space="preserve">             SERVICE</t>
  </si>
  <si>
    <t xml:space="preserve">                     DISTRICTS</t>
  </si>
  <si>
    <t xml:space="preserve">       SERVICE</t>
  </si>
  <si>
    <t>RENEWAL</t>
  </si>
  <si>
    <t xml:space="preserve">         GENERAL</t>
  </si>
  <si>
    <t>ALL</t>
  </si>
  <si>
    <t>AREA</t>
  </si>
  <si>
    <t xml:space="preserve">           DISTRICTS</t>
  </si>
  <si>
    <t xml:space="preserve">       DISTRICT</t>
  </si>
  <si>
    <t xml:space="preserve">     GOVERNMENT</t>
  </si>
  <si>
    <t>RATES</t>
  </si>
  <si>
    <t>BONDS</t>
  </si>
  <si>
    <t xml:space="preserve">              (E.S.D.)</t>
  </si>
  <si>
    <t>limited</t>
  </si>
  <si>
    <t>bond</t>
  </si>
  <si>
    <t>001</t>
  </si>
  <si>
    <t>002</t>
  </si>
  <si>
    <t>005</t>
  </si>
  <si>
    <t>006</t>
  </si>
  <si>
    <t>011</t>
  </si>
  <si>
    <t>016</t>
  </si>
  <si>
    <t>026</t>
  </si>
  <si>
    <t>A</t>
  </si>
  <si>
    <t>027</t>
  </si>
  <si>
    <t>028</t>
  </si>
  <si>
    <t>034</t>
  </si>
  <si>
    <t>036</t>
  </si>
  <si>
    <t>040</t>
  </si>
  <si>
    <t>047</t>
  </si>
  <si>
    <t>049</t>
  </si>
  <si>
    <t>D</t>
  </si>
  <si>
    <t>062</t>
  </si>
  <si>
    <t>072</t>
  </si>
  <si>
    <t>073</t>
  </si>
  <si>
    <t>074</t>
  </si>
  <si>
    <t>082</t>
  </si>
  <si>
    <t>085</t>
  </si>
  <si>
    <t>086</t>
  </si>
  <si>
    <t>B</t>
  </si>
  <si>
    <t>087</t>
  </si>
  <si>
    <t>088</t>
  </si>
  <si>
    <t>090</t>
  </si>
  <si>
    <t>103</t>
  </si>
  <si>
    <t>113</t>
  </si>
  <si>
    <t>118</t>
  </si>
  <si>
    <t>121</t>
  </si>
  <si>
    <t>122</t>
  </si>
  <si>
    <t>134</t>
  </si>
  <si>
    <t>136</t>
  </si>
  <si>
    <t>137</t>
  </si>
  <si>
    <t>142</t>
  </si>
  <si>
    <t>144</t>
  </si>
  <si>
    <t>147</t>
  </si>
  <si>
    <t>149</t>
  </si>
  <si>
    <t>151</t>
  </si>
  <si>
    <t>152</t>
  </si>
  <si>
    <t>153</t>
  </si>
  <si>
    <t>154</t>
  </si>
  <si>
    <t>155</t>
  </si>
  <si>
    <t>156</t>
  </si>
  <si>
    <t>160</t>
  </si>
  <si>
    <t>161</t>
  </si>
  <si>
    <t>166</t>
  </si>
  <si>
    <t>169</t>
  </si>
  <si>
    <t>170</t>
  </si>
  <si>
    <t>175</t>
  </si>
  <si>
    <t>181</t>
  </si>
  <si>
    <t>187</t>
  </si>
  <si>
    <t>188</t>
  </si>
  <si>
    <t>203</t>
  </si>
  <si>
    <t>236</t>
  </si>
  <si>
    <t>239</t>
  </si>
  <si>
    <t>240</t>
  </si>
  <si>
    <t>241</t>
  </si>
  <si>
    <t>242</t>
  </si>
  <si>
    <t>243</t>
  </si>
  <si>
    <t>248</t>
  </si>
  <si>
    <t>264</t>
  </si>
  <si>
    <t>276</t>
  </si>
  <si>
    <t>277</t>
  </si>
  <si>
    <t>C</t>
  </si>
  <si>
    <t>278</t>
  </si>
  <si>
    <t>279</t>
  </si>
  <si>
    <t>281</t>
  </si>
  <si>
    <t>295</t>
  </si>
  <si>
    <t>296</t>
  </si>
  <si>
    <t>303</t>
  </si>
  <si>
    <t>304</t>
  </si>
  <si>
    <t>331</t>
  </si>
  <si>
    <t>342</t>
  </si>
  <si>
    <t>346</t>
  </si>
  <si>
    <t>350</t>
  </si>
  <si>
    <t>353</t>
  </si>
  <si>
    <t>354</t>
  </si>
  <si>
    <t>355</t>
  </si>
  <si>
    <t>356</t>
  </si>
  <si>
    <t>357</t>
  </si>
  <si>
    <t>358</t>
  </si>
  <si>
    <t>359</t>
  </si>
  <si>
    <t>370</t>
  </si>
  <si>
    <t>374</t>
  </si>
  <si>
    <t>378</t>
  </si>
  <si>
    <t>381</t>
  </si>
  <si>
    <t>383</t>
  </si>
  <si>
    <t>386</t>
  </si>
  <si>
    <t>390</t>
  </si>
  <si>
    <t>391</t>
  </si>
  <si>
    <t>393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</si>
  <si>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</si>
  <si>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</si>
  <si>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</si>
  <si>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</si>
  <si>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</si>
  <si>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</si>
  <si>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</si>
  <si>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</si>
  <si>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</si>
  <si>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</si>
  <si>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416</t>
  </si>
  <si>
    <t>417</t>
  </si>
  <si>
    <t>601</t>
  </si>
  <si>
    <t>602</t>
  </si>
  <si>
    <t>603</t>
  </si>
  <si>
    <t>604</t>
  </si>
  <si>
    <t>605</t>
  </si>
  <si>
    <t>606</t>
  </si>
  <si>
    <t>607</t>
  </si>
  <si>
    <t>703</t>
  </si>
  <si>
    <t>704</t>
  </si>
  <si>
    <t>705</t>
  </si>
  <si>
    <t>708</t>
  </si>
  <si>
    <t>883</t>
  </si>
  <si>
    <t>884</t>
  </si>
  <si>
    <t>885</t>
  </si>
  <si>
    <t>889</t>
  </si>
  <si>
    <t>MULTNOMAH COUNTY</t>
  </si>
  <si>
    <t>MULT CO</t>
  </si>
  <si>
    <t>CITY OF FAIRVIEW</t>
  </si>
  <si>
    <t>125</t>
  </si>
  <si>
    <t>FAIRVIEW</t>
  </si>
  <si>
    <t>TFP #1</t>
  </si>
  <si>
    <t>PORT OF PORTLAND</t>
  </si>
  <si>
    <t>101</t>
  </si>
  <si>
    <t>PORT</t>
  </si>
  <si>
    <t>CITY OF GRESHAM</t>
  </si>
  <si>
    <t>126</t>
  </si>
  <si>
    <t>GRESHAM</t>
  </si>
  <si>
    <t>MCFP #10</t>
  </si>
  <si>
    <t>201</t>
  </si>
  <si>
    <t>127</t>
  </si>
  <si>
    <t>LK OSWEGO</t>
  </si>
  <si>
    <t>307</t>
  </si>
  <si>
    <t>RFP #11</t>
  </si>
  <si>
    <t>171</t>
  </si>
  <si>
    <t>128</t>
  </si>
  <si>
    <t>MAYWD PK</t>
  </si>
  <si>
    <t>138</t>
  </si>
  <si>
    <t>CFP #1</t>
  </si>
  <si>
    <t>191</t>
  </si>
  <si>
    <t>CITY OF MILWAUKIE</t>
  </si>
  <si>
    <t>129</t>
  </si>
  <si>
    <t>MILWAUKIE</t>
  </si>
  <si>
    <t>NW REGIONAL ESD</t>
  </si>
  <si>
    <t>305</t>
  </si>
  <si>
    <t>NW REGIONAL</t>
  </si>
  <si>
    <t>139</t>
  </si>
  <si>
    <t>291</t>
  </si>
  <si>
    <t>198</t>
  </si>
  <si>
    <t>CITY OF PORTLAND</t>
  </si>
  <si>
    <t>130</t>
  </si>
  <si>
    <t>PORTLAND</t>
  </si>
  <si>
    <t>SIFP #30</t>
  </si>
  <si>
    <t>143</t>
  </si>
  <si>
    <t>METRO</t>
  </si>
  <si>
    <t>CITY OF TROUTDALE</t>
  </si>
  <si>
    <t>131</t>
  </si>
  <si>
    <t>TROUTDALE</t>
  </si>
  <si>
    <t>177</t>
  </si>
  <si>
    <t>SFP #31</t>
  </si>
  <si>
    <t>CITY OF WOOD VILLAGE</t>
  </si>
  <si>
    <t>132</t>
  </si>
  <si>
    <t>WD VILLAGE</t>
  </si>
  <si>
    <t>310</t>
  </si>
  <si>
    <t>MT HOOD COMM COLLEGE</t>
  </si>
  <si>
    <t>308</t>
  </si>
  <si>
    <t>MT HOOD</t>
  </si>
  <si>
    <t>PORTLAND SCHOOL DIST #1</t>
  </si>
  <si>
    <t>311</t>
  </si>
  <si>
    <t>PORTLAND COMM COLLEGE</t>
  </si>
  <si>
    <t>309</t>
  </si>
  <si>
    <t>PARKROSE SCHOOL DIST #3</t>
  </si>
  <si>
    <t>312</t>
  </si>
  <si>
    <t>PARKROSE</t>
  </si>
  <si>
    <t>REYNOLDS SCHOOL DIST #7</t>
  </si>
  <si>
    <t>314</t>
  </si>
  <si>
    <t>REYNOLDS</t>
  </si>
  <si>
    <t>CORBETT SCHOOL DIST #39</t>
  </si>
  <si>
    <t>316</t>
  </si>
  <si>
    <t>CORBETT</t>
  </si>
  <si>
    <t>DAVID DOUGLAS SCHOOL DIST #40</t>
  </si>
  <si>
    <t>317</t>
  </si>
  <si>
    <t>DAVID DOUGLAS</t>
  </si>
  <si>
    <t>419</t>
  </si>
  <si>
    <t>320</t>
  </si>
  <si>
    <t>SCAPPOOSE</t>
  </si>
  <si>
    <t>ALTO PARK WATER DISTRICT</t>
  </si>
  <si>
    <t>ALTO PARK</t>
  </si>
  <si>
    <t>CENTENNIAL SCHOOL DIST #28</t>
  </si>
  <si>
    <t>321</t>
  </si>
  <si>
    <t>CENTENNIAL</t>
  </si>
  <si>
    <t>BURLINGTON WATER DIST</t>
  </si>
  <si>
    <t>145</t>
  </si>
  <si>
    <t>BURLINGTON</t>
  </si>
  <si>
    <t>165</t>
  </si>
  <si>
    <t>DTHP-RVRDL</t>
  </si>
  <si>
    <t>BEAVERTON SCHOOL DIST #48</t>
  </si>
  <si>
    <t>322</t>
  </si>
  <si>
    <t>BEAVERTON</t>
  </si>
  <si>
    <t>CORBETT WATER DIST</t>
  </si>
  <si>
    <t>RIVERDALE SCHOOL DIST #51</t>
  </si>
  <si>
    <t>323</t>
  </si>
  <si>
    <t>RIVERDALE</t>
  </si>
  <si>
    <t>180</t>
  </si>
  <si>
    <t>LAKE OSWEGO SCHOOL DIST #57</t>
  </si>
  <si>
    <t>324</t>
  </si>
  <si>
    <t>LAKE OSWEGO</t>
  </si>
  <si>
    <t>488</t>
  </si>
  <si>
    <t>LUSTED WATER DIST</t>
  </si>
  <si>
    <t>LUSTED</t>
  </si>
  <si>
    <t>RAMSY-W RD</t>
  </si>
  <si>
    <t>MT SCOTT</t>
  </si>
  <si>
    <t>197</t>
  </si>
  <si>
    <t>ROCKWOOD</t>
  </si>
  <si>
    <t>PALATINE HILL WATER DIST</t>
  </si>
  <si>
    <t>PALATINE HILL</t>
  </si>
  <si>
    <t>PLEASANT HOME WATER DIST</t>
  </si>
  <si>
    <t>PLEASANT HM</t>
  </si>
  <si>
    <t>VALLEY VIEW WATER DIST</t>
  </si>
  <si>
    <t>VALLEY VIEW</t>
  </si>
  <si>
    <t>WEST SLOPE WATER DIST</t>
  </si>
  <si>
    <t>162</t>
  </si>
  <si>
    <t>WEST SLOPE</t>
  </si>
  <si>
    <t>MULTCO LIB</t>
  </si>
  <si>
    <t>CITY OF LAKE OSWEGO OUT L O SCHOOL</t>
  </si>
  <si>
    <t>CITY OF LAKE OSWEGO IN L. O. SCHOOL</t>
  </si>
  <si>
    <t>192</t>
  </si>
  <si>
    <t>MULTCO</t>
  </si>
  <si>
    <t>CLACKAMAS CO ESD</t>
  </si>
  <si>
    <t>CLACKAMAS</t>
  </si>
  <si>
    <t>CLACKMAS</t>
  </si>
  <si>
    <t>NWREGIONAL</t>
  </si>
  <si>
    <t>HILLSBORO SCHOOL DISTRICT #1J</t>
  </si>
  <si>
    <t>HILLSBORO</t>
  </si>
  <si>
    <t>467</t>
  </si>
  <si>
    <t>468</t>
  </si>
  <si>
    <t>485</t>
  </si>
  <si>
    <t>INTERLACHEN WATER P.U.D.</t>
  </si>
  <si>
    <t>163</t>
  </si>
  <si>
    <t>INTERLACHEN</t>
  </si>
  <si>
    <t>ROCKWOOD  P.U.D.</t>
  </si>
  <si>
    <t>RAMSEY-WALMER ROAD DIST</t>
  </si>
  <si>
    <t>URBAN RENEWAL - PORTLAND</t>
  </si>
  <si>
    <t>UR-PTLD</t>
  </si>
  <si>
    <t>URBAN RENEWAL - LAKE OSWEGO</t>
  </si>
  <si>
    <t>UR-LKOS</t>
  </si>
  <si>
    <t>173</t>
  </si>
  <si>
    <t>URSP-PTLD</t>
  </si>
  <si>
    <t>193</t>
  </si>
  <si>
    <t>URSP-LKOS</t>
  </si>
  <si>
    <t>From Summary of Assessments and Taxes Sheet</t>
  </si>
  <si>
    <t>Taxing District</t>
  </si>
  <si>
    <t>Dist</t>
  </si>
  <si>
    <t>Code</t>
  </si>
  <si>
    <t>Extension</t>
  </si>
  <si>
    <t>Tax Rate</t>
  </si>
  <si>
    <t>Legend for</t>
  </si>
  <si>
    <t>Page 1</t>
  </si>
  <si>
    <t xml:space="preserve">      EDUCATION</t>
  </si>
  <si>
    <t xml:space="preserve">              FIRE</t>
  </si>
  <si>
    <t xml:space="preserve">          DISTRICTS</t>
  </si>
  <si>
    <t xml:space="preserve">           DISTRICTS/</t>
  </si>
  <si>
    <t xml:space="preserve">                 P.U.D.</t>
  </si>
  <si>
    <t xml:space="preserve">      COUNTY</t>
  </si>
  <si>
    <t xml:space="preserve">        METRO</t>
  </si>
  <si>
    <t xml:space="preserve">                CITIES</t>
  </si>
  <si>
    <t xml:space="preserve">           COMMUNITY</t>
  </si>
  <si>
    <t xml:space="preserve">             COLLEGE</t>
  </si>
  <si>
    <t>952</t>
  </si>
  <si>
    <t>458</t>
  </si>
  <si>
    <t>709</t>
  </si>
  <si>
    <t>710</t>
  </si>
  <si>
    <t>SUNRISE WATER AUTHORITY</t>
  </si>
  <si>
    <t>SUNRISE</t>
  </si>
  <si>
    <t>SUNRISE/MT S.</t>
  </si>
  <si>
    <t>711</t>
  </si>
  <si>
    <t>712</t>
  </si>
  <si>
    <t>713</t>
  </si>
  <si>
    <t>778</t>
  </si>
  <si>
    <t>791</t>
  </si>
  <si>
    <t xml:space="preserve">             WATER/</t>
  </si>
  <si>
    <t xml:space="preserve">          DISTRICTS/</t>
  </si>
  <si>
    <t xml:space="preserve"> PORT</t>
  </si>
  <si>
    <t>170L</t>
  </si>
  <si>
    <t>130L</t>
  </si>
  <si>
    <t>130M</t>
  </si>
  <si>
    <t>N/A</t>
  </si>
  <si>
    <t>TdSeq</t>
  </si>
  <si>
    <t>170B</t>
  </si>
  <si>
    <t>101B</t>
  </si>
  <si>
    <t>304B</t>
  </si>
  <si>
    <t>308B</t>
  </si>
  <si>
    <t>309B</t>
  </si>
  <si>
    <t>311B</t>
  </si>
  <si>
    <t>312B</t>
  </si>
  <si>
    <t>314B</t>
  </si>
  <si>
    <t>317B</t>
  </si>
  <si>
    <t>198B</t>
  </si>
  <si>
    <t>143B</t>
  </si>
  <si>
    <t>130B</t>
  </si>
  <si>
    <t>SKYLINE RD</t>
  </si>
  <si>
    <t>SKYLINE CREST</t>
  </si>
  <si>
    <t>626</t>
  </si>
  <si>
    <t>URBAN RENEWAL - GRESHAM</t>
  </si>
  <si>
    <t>UR-GRESH</t>
  </si>
  <si>
    <t>626B</t>
  </si>
  <si>
    <t>127B</t>
  </si>
  <si>
    <t>192B</t>
  </si>
  <si>
    <t>320B</t>
  </si>
  <si>
    <t>321B</t>
  </si>
  <si>
    <t>322B</t>
  </si>
  <si>
    <t>323B</t>
  </si>
  <si>
    <t>324B</t>
  </si>
  <si>
    <t>901</t>
  </si>
  <si>
    <t>902</t>
  </si>
  <si>
    <t>903</t>
  </si>
  <si>
    <t>904</t>
  </si>
  <si>
    <t>UR ajusted rates</t>
  </si>
  <si>
    <t>126B</t>
  </si>
  <si>
    <t>310B</t>
  </si>
  <si>
    <t>413B</t>
  </si>
  <si>
    <t>419B</t>
  </si>
  <si>
    <t>164</t>
  </si>
  <si>
    <t>142L</t>
  </si>
  <si>
    <t>MULTNOMAH COUNTY LIBRARY LOCAL OPT</t>
  </si>
  <si>
    <t>CITY OF MAYWOOD PARK</t>
  </si>
  <si>
    <t>GRESHAM-BARLOW SCHOOL DIST #10</t>
  </si>
  <si>
    <t>SCAPPOOSE SCHOOL DIST #9</t>
  </si>
  <si>
    <t>MULTNOMAH CTY - FIRE DIST #10</t>
  </si>
  <si>
    <t>RIVERDALE FIRE DIST #11J</t>
  </si>
  <si>
    <t xml:space="preserve">CLACKAMAS FIRE DIST #1 JT         </t>
  </si>
  <si>
    <t>CORBETT RURAL FIRE DIST #14</t>
  </si>
  <si>
    <t>SAUVIE ISLAND RFPD #30</t>
  </si>
  <si>
    <t>SAUVIE ISLAND RFPD #30 LOCAL OPT LEVY</t>
  </si>
  <si>
    <t>SCAPPOOSE FIRE DIST #31</t>
  </si>
  <si>
    <t>DUNTHORPE-RIVERDALE SERV DIST</t>
  </si>
  <si>
    <t>CLEAN WATER SERVICES</t>
  </si>
  <si>
    <t>SKYLINE CREST ROAD DIST</t>
  </si>
  <si>
    <t>TRI-MET TRANSPORTATION</t>
  </si>
  <si>
    <t>URB REN SPECIAL LEVY - PORTLAND</t>
  </si>
  <si>
    <t>URB REN SPECIAL LEVY-LAKE OSWEGO</t>
  </si>
  <si>
    <t>730</t>
  </si>
  <si>
    <t>731</t>
  </si>
  <si>
    <t>307B</t>
  </si>
  <si>
    <t>305B</t>
  </si>
  <si>
    <t>197B</t>
  </si>
  <si>
    <t>171B</t>
  </si>
  <si>
    <t>191B</t>
  </si>
  <si>
    <t>173B</t>
  </si>
  <si>
    <t>193B</t>
  </si>
  <si>
    <t>378B</t>
  </si>
  <si>
    <t>316B</t>
  </si>
  <si>
    <t>145B</t>
  </si>
  <si>
    <t>147B</t>
  </si>
  <si>
    <t>163B</t>
  </si>
  <si>
    <t>151B</t>
  </si>
  <si>
    <t>152B</t>
  </si>
  <si>
    <t>153B</t>
  </si>
  <si>
    <t>155B</t>
  </si>
  <si>
    <t>161B</t>
  </si>
  <si>
    <t>162B</t>
  </si>
  <si>
    <t>134B</t>
  </si>
  <si>
    <t>136B</t>
  </si>
  <si>
    <t>137B</t>
  </si>
  <si>
    <t>138B</t>
  </si>
  <si>
    <t>139B</t>
  </si>
  <si>
    <t>142B</t>
  </si>
  <si>
    <t>164B</t>
  </si>
  <si>
    <t>177B</t>
  </si>
  <si>
    <t>165B</t>
  </si>
  <si>
    <t>180B</t>
  </si>
  <si>
    <t>169B</t>
  </si>
  <si>
    <t>181B</t>
  </si>
  <si>
    <t>770</t>
  </si>
  <si>
    <t>270</t>
  </si>
  <si>
    <t>225</t>
  </si>
  <si>
    <t>226</t>
  </si>
  <si>
    <t>227</t>
  </si>
  <si>
    <t>292</t>
  </si>
  <si>
    <t>228</t>
  </si>
  <si>
    <t>229</t>
  </si>
  <si>
    <t>230</t>
  </si>
  <si>
    <t>231</t>
  </si>
  <si>
    <t>232</t>
  </si>
  <si>
    <t>405</t>
  </si>
  <si>
    <t>478</t>
  </si>
  <si>
    <t>408</t>
  </si>
  <si>
    <t>409</t>
  </si>
  <si>
    <t>611</t>
  </si>
  <si>
    <t>420</t>
  </si>
  <si>
    <t>421</t>
  </si>
  <si>
    <t>422</t>
  </si>
  <si>
    <t>423</t>
  </si>
  <si>
    <t>424</t>
  </si>
  <si>
    <t>244</t>
  </si>
  <si>
    <t>245</t>
  </si>
  <si>
    <t>247</t>
  </si>
  <si>
    <t>263</t>
  </si>
  <si>
    <t>251</t>
  </si>
  <si>
    <t>252</t>
  </si>
  <si>
    <t>253</t>
  </si>
  <si>
    <t>255</t>
  </si>
  <si>
    <t>256</t>
  </si>
  <si>
    <t>297</t>
  </si>
  <si>
    <t>261</t>
  </si>
  <si>
    <t>262</t>
  </si>
  <si>
    <t>234</t>
  </si>
  <si>
    <t>237</t>
  </si>
  <si>
    <t>238</t>
  </si>
  <si>
    <t>265</t>
  </si>
  <si>
    <t>280</t>
  </si>
  <si>
    <t>269</t>
  </si>
  <si>
    <t>298</t>
  </si>
  <si>
    <t>271</t>
  </si>
  <si>
    <t>273</t>
  </si>
  <si>
    <t>293</t>
  </si>
  <si>
    <t>CRFP #14</t>
  </si>
  <si>
    <t xml:space="preserve">  INCLUDES BONDS FROM OLD GRESHAM ELEM.    B  INCLUDES BONDS FROM OLD ORIENT ELEM     C    INCLUDES BONDS FROM OLD NO. PLAIN ELEM.   D   INCLUDES BONDS FROM SAUVIE ISLAND.</t>
  </si>
  <si>
    <t xml:space="preserve">                     (RATES ARE EXPRESSED IN DOLLARS PER THOUSAND DOLLARS OF TAXABLE ASSESSED VALUE)</t>
  </si>
  <si>
    <t>SOIL/</t>
  </si>
  <si>
    <t>WATER</t>
  </si>
  <si>
    <t>CONSERV</t>
  </si>
  <si>
    <t>134L</t>
  </si>
  <si>
    <t>E. MULT SOIL/WATER</t>
  </si>
  <si>
    <t>P</t>
  </si>
  <si>
    <t>L</t>
  </si>
  <si>
    <t>G</t>
  </si>
  <si>
    <t>931</t>
  </si>
  <si>
    <t>MULTNOMAH ESD</t>
  </si>
  <si>
    <t>GRESHAM ELEM SCHOOL DIST #4         BONDS</t>
  </si>
  <si>
    <t>ORIENT ELEM SCHOOL DIST #6              BONDS</t>
  </si>
  <si>
    <t>HILLSBORO SD BONDS - NEW</t>
  </si>
  <si>
    <t>PORTLAND PUBLIC SCHOOL LOC OPT</t>
  </si>
  <si>
    <t>311L</t>
  </si>
  <si>
    <t xml:space="preserve"> BONDS</t>
  </si>
  <si>
    <t>CORBETT SCHOOL DIST. '94                    BONDS</t>
  </si>
  <si>
    <t>CORBETT '94 FOR BONNEVILLE              BONDS</t>
  </si>
  <si>
    <t xml:space="preserve">MT. SCOTT WATER DISTRICT                  BONDS           </t>
  </si>
  <si>
    <t>EAST MULT.  SOIL &amp; WATER</t>
  </si>
  <si>
    <t>WEST MULT.  SOIL &amp; WATER</t>
  </si>
  <si>
    <t>TV FIRE/RESCUE - OLD</t>
  </si>
  <si>
    <t>BONDS - OLD</t>
  </si>
  <si>
    <t>TV FIRE/RESCUE - NEW</t>
  </si>
  <si>
    <t>BONDS-NEW</t>
  </si>
  <si>
    <t>METRO BONDS -  NEW</t>
  </si>
  <si>
    <t>URBAN RENEWAL - TROUTDALE</t>
  </si>
  <si>
    <t>631</t>
  </si>
  <si>
    <t>UR-TROUT</t>
  </si>
  <si>
    <t>Seq</t>
  </si>
  <si>
    <t>TdCDB</t>
  </si>
  <si>
    <t>125B</t>
  </si>
  <si>
    <t>128B</t>
  </si>
  <si>
    <t>129B</t>
  </si>
  <si>
    <t>131B</t>
  </si>
  <si>
    <t>132B</t>
  </si>
  <si>
    <t>378BB</t>
  </si>
  <si>
    <t>488B</t>
  </si>
  <si>
    <t>467B</t>
  </si>
  <si>
    <t>468B</t>
  </si>
  <si>
    <t>485B</t>
  </si>
  <si>
    <t>144B</t>
  </si>
  <si>
    <t>952B</t>
  </si>
  <si>
    <t>166B</t>
  </si>
  <si>
    <t>134LB</t>
  </si>
  <si>
    <t>143BB</t>
  </si>
  <si>
    <t>291B</t>
  </si>
  <si>
    <t>T</t>
  </si>
  <si>
    <t>Roll07:UrPlanTdRatesSeqQry</t>
  </si>
  <si>
    <t>AK</t>
  </si>
  <si>
    <t>AL</t>
  </si>
  <si>
    <t>AI</t>
  </si>
  <si>
    <t>AJ</t>
  </si>
  <si>
    <t>AM</t>
  </si>
  <si>
    <t>AH</t>
  </si>
  <si>
    <t>E/W  MULT SOIL/WATER</t>
  </si>
  <si>
    <t>U</t>
  </si>
  <si>
    <t>H</t>
  </si>
  <si>
    <t>I</t>
  </si>
  <si>
    <t>M</t>
  </si>
  <si>
    <t>X</t>
  </si>
  <si>
    <t>Y</t>
  </si>
  <si>
    <t>AB</t>
  </si>
  <si>
    <t>AC</t>
  </si>
  <si>
    <t>EAST/</t>
  </si>
  <si>
    <t>WEST</t>
  </si>
  <si>
    <t>CORBETT/LUSTED</t>
  </si>
  <si>
    <t>CLEAN WATER SD</t>
  </si>
  <si>
    <t>MULTNOMAH COUNTY  TABLE OF CONSOLIDATED TAX RATES FOR LEVY CODE AREAS   2008-2009</t>
  </si>
  <si>
    <t>MULTNOMAH COUNTY LIBRARY LOL</t>
  </si>
  <si>
    <t>CITY OF LAKE OSWEGO OUT L O SCH.</t>
  </si>
  <si>
    <t>CITY OF LAKE OSWEGO IN L. O. SCH.</t>
  </si>
  <si>
    <t>GRESHAM-BARLOW SCHOOL DIST#10</t>
  </si>
  <si>
    <t>GRESHAM ELEM SCH DIST #4 BONDS</t>
  </si>
  <si>
    <t>ORIENT ELEM SCH DIST #6      BONDS</t>
  </si>
  <si>
    <t xml:space="preserve">HILLSBORO SD NEW                  BONDS </t>
  </si>
  <si>
    <t>PORTLAND PUBLIC SCHOOL LOL</t>
  </si>
  <si>
    <t>CORBETT SCHOOL DIST. '94   BONDS</t>
  </si>
  <si>
    <t>CORBETT '94 - BONNEVILLE    BONDS</t>
  </si>
  <si>
    <t>MT. SCOTT WATER DISTRICT   BONDS</t>
  </si>
  <si>
    <t>SAUVIE ISLAND RFPD #30 LOL</t>
  </si>
  <si>
    <t>RAMSEY-WALMAR ROAD DIST</t>
  </si>
  <si>
    <t>URB REN SPECIAL LEVY-LK. OSWEGO</t>
  </si>
  <si>
    <t>CLEAN WATER</t>
  </si>
  <si>
    <t>AW</t>
  </si>
  <si>
    <t>UR</t>
  </si>
  <si>
    <t>URPlan</t>
  </si>
  <si>
    <t>SumOfTotal</t>
  </si>
  <si>
    <t>TDName</t>
  </si>
  <si>
    <t>TD</t>
  </si>
  <si>
    <t>TDNameShort</t>
  </si>
  <si>
    <t>COL</t>
  </si>
  <si>
    <t>AX</t>
  </si>
  <si>
    <t>Lvycd</t>
  </si>
  <si>
    <t>Roll08:P49LvycdTotalsQry3</t>
  </si>
  <si>
    <t>Roll08:RateSheetSetupQry3(AW,and AX)</t>
  </si>
  <si>
    <t>Total for Col AN</t>
  </si>
  <si>
    <t>Use Roll08 quereis RateSheetSetupQry1 to select he Col to import (AM, X, etc).</t>
  </si>
  <si>
    <t>Use RateSheetSetupQry3 to copy the Rates From and past into the appropriate Column.</t>
  </si>
  <si>
    <t>MULTNOMAH</t>
  </si>
  <si>
    <t>10/09/08</t>
  </si>
  <si>
    <t>5:00 PM</t>
  </si>
  <si>
    <t>CountOfTd</t>
  </si>
  <si>
    <t>SumOfSchR</t>
  </si>
  <si>
    <t>SumOfSchB</t>
  </si>
  <si>
    <t>SumOfSchT</t>
  </si>
  <si>
    <t>SumOfGovR</t>
  </si>
  <si>
    <t>SumOfGovB</t>
  </si>
  <si>
    <t>SumOfGovT</t>
  </si>
  <si>
    <t>SchTotRate</t>
  </si>
  <si>
    <t>SchTotBonds</t>
  </si>
  <si>
    <t>GovTotRate</t>
  </si>
  <si>
    <t>SumOfTotalLessBonds</t>
  </si>
  <si>
    <t>SumOfBond</t>
  </si>
  <si>
    <t>624.377700000001</t>
  </si>
  <si>
    <t>RateSheetRateCheckQry2</t>
  </si>
  <si>
    <t>GovTotBonds</t>
  </si>
  <si>
    <t>Check of Sch and Gov Rate Totals</t>
  </si>
  <si>
    <t>Check For Colum Totals</t>
  </si>
  <si>
    <t>See RateSheetRateCheckQry3</t>
  </si>
  <si>
    <t>FirstOfLvyCD</t>
  </si>
  <si>
    <t>EDUC.</t>
  </si>
  <si>
    <t>SCHOOL</t>
  </si>
  <si>
    <t>COMMUNITY</t>
  </si>
  <si>
    <t>CITIES</t>
  </si>
  <si>
    <t>WATER/</t>
  </si>
  <si>
    <t>FIRE</t>
  </si>
  <si>
    <t>SERVICE</t>
  </si>
  <si>
    <t>COUNTY</t>
  </si>
  <si>
    <t>URBAN</t>
  </si>
  <si>
    <t>DISTRICTS</t>
  </si>
  <si>
    <t>COLLEGE</t>
  </si>
  <si>
    <t>EDUCATION</t>
  </si>
  <si>
    <t>DISTRICTS/</t>
  </si>
  <si>
    <t>P.U.D.</t>
  </si>
  <si>
    <t>DISTRICT</t>
  </si>
  <si>
    <t>(E.S.D.)</t>
  </si>
  <si>
    <t xml:space="preserve">A </t>
  </si>
  <si>
    <t>E</t>
  </si>
  <si>
    <t>F</t>
  </si>
  <si>
    <t>J</t>
  </si>
  <si>
    <t>K</t>
  </si>
  <si>
    <t xml:space="preserve">L  </t>
  </si>
  <si>
    <t>N</t>
  </si>
  <si>
    <t>O</t>
  </si>
  <si>
    <t>Q</t>
  </si>
  <si>
    <t>R</t>
  </si>
  <si>
    <t>S</t>
  </si>
  <si>
    <t>V</t>
  </si>
  <si>
    <t>Z</t>
  </si>
  <si>
    <t>AA</t>
  </si>
  <si>
    <t>AN</t>
  </si>
  <si>
    <t xml:space="preserve">W </t>
  </si>
  <si>
    <t xml:space="preserve">P </t>
  </si>
  <si>
    <t/>
  </si>
  <si>
    <t xml:space="preserve">  INCLUDES BONDS FROM OLD GRESHAM ELEM.    B  INCLUDES BONDS FROM OLD ORIENT ELEM.    C   INCLUDES BONDS FROM SAUVIE ISLAND.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</si>
</sst>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_)"/>
    <numFmt numFmtId="166" formatCode="0_)"/>
    <numFmt numFmtId="167" formatCode="0.0000_)"/>
    <numFmt numFmtId="168" formatCode="#,##0.0000_);\(#,##0.0000\)"/>
    <numFmt numFmtId="169" formatCode="0.0000"/>
    <numFmt numFmtId="170" formatCode="0.0000%"/>
    <numFmt numFmtId="171" formatCode="0.00000"/>
    <numFmt numFmtId="172" formatCode="0.000_)"/>
    <numFmt numFmtId="173" formatCode="0.00_)"/>
    <numFmt numFmtId="174" formatCode="0.0_)"/>
    <numFmt numFmtId="175" formatCode="#,##0.0000"/>
    <numFmt numFmtId="176" formatCode="00000"/>
    <numFmt numFmtId="177" formatCode="0.0"/>
    <numFmt numFmtId="178" formatCode="[$-409]h:mm:ss\ AM/PM"/>
  </numFmts>
  <fonts count="55">
    <font>
      <sz val="12"/>
      <name val="SWISS"/>
      <family val="0"/>
    </font>
    <font>
      <sz val="10"/>
      <name val="Arial"/>
      <family val="0"/>
    </font>
    <font>
      <sz val="10"/>
      <name val="SWISS"/>
      <family val="0"/>
    </font>
    <font>
      <sz val="9"/>
      <name val="SWISS"/>
      <family val="0"/>
    </font>
    <font>
      <sz val="12"/>
      <color indexed="12"/>
      <name val="Arial"/>
      <family val="0"/>
    </font>
    <font>
      <sz val="10"/>
      <color indexed="12"/>
      <name val="Courier"/>
      <family val="0"/>
    </font>
    <font>
      <i/>
      <sz val="12"/>
      <name val="SWISS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SWISS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22"/>
      <color indexed="8"/>
      <name val="Times New Roman"/>
      <family val="1"/>
    </font>
    <font>
      <b/>
      <sz val="12"/>
      <name val="SW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9"/>
      </left>
      <right style="thin">
        <color indexed="9"/>
      </right>
      <top style="thin"/>
      <bottom style="thin"/>
    </border>
    <border>
      <left style="double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167" fontId="0" fillId="0" borderId="0" xfId="0" applyAlignment="1">
      <alignment/>
    </xf>
    <xf numFmtId="167" fontId="0" fillId="0" borderId="0" xfId="0" applyAlignment="1">
      <alignment horizontal="center"/>
    </xf>
    <xf numFmtId="166" fontId="0" fillId="0" borderId="0" xfId="0" applyNumberFormat="1" applyAlignment="1" applyProtection="1">
      <alignment/>
      <protection/>
    </xf>
    <xf numFmtId="167" fontId="0" fillId="0" borderId="0" xfId="0" applyFill="1" applyAlignment="1">
      <alignment/>
    </xf>
    <xf numFmtId="167" fontId="3" fillId="0" borderId="0" xfId="0" applyFont="1" applyAlignment="1">
      <alignment/>
    </xf>
    <xf numFmtId="167" fontId="0" fillId="0" borderId="10" xfId="0" applyBorder="1" applyAlignment="1">
      <alignment/>
    </xf>
    <xf numFmtId="167" fontId="0" fillId="0" borderId="11" xfId="0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7" fillId="0" borderId="0" xfId="0" applyFont="1" applyAlignment="1">
      <alignment/>
    </xf>
    <xf numFmtId="167" fontId="8" fillId="33" borderId="0" xfId="0" applyFont="1" applyFill="1" applyAlignment="1">
      <alignment/>
    </xf>
    <xf numFmtId="167" fontId="9" fillId="33" borderId="0" xfId="0" applyFont="1" applyFill="1" applyAlignment="1">
      <alignment/>
    </xf>
    <xf numFmtId="167" fontId="10" fillId="0" borderId="0" xfId="0" applyFont="1" applyAlignment="1">
      <alignment horizontal="right"/>
    </xf>
    <xf numFmtId="167" fontId="10" fillId="0" borderId="0" xfId="0" applyFont="1" applyAlignment="1">
      <alignment/>
    </xf>
    <xf numFmtId="49" fontId="9" fillId="33" borderId="0" xfId="0" applyNumberFormat="1" applyFont="1" applyFill="1" applyAlignment="1">
      <alignment/>
    </xf>
    <xf numFmtId="49" fontId="7" fillId="0" borderId="13" xfId="0" applyNumberFormat="1" applyFont="1" applyBorder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67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168" fontId="4" fillId="0" borderId="15" xfId="0" applyNumberFormat="1" applyFon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 locked="0"/>
    </xf>
    <xf numFmtId="169" fontId="0" fillId="0" borderId="15" xfId="0" applyNumberFormat="1" applyBorder="1" applyAlignment="1">
      <alignment/>
    </xf>
    <xf numFmtId="167" fontId="0" fillId="0" borderId="15" xfId="0" applyBorder="1" applyAlignment="1">
      <alignment/>
    </xf>
    <xf numFmtId="1" fontId="0" fillId="0" borderId="15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49" fontId="0" fillId="0" borderId="14" xfId="0" applyNumberFormat="1" applyBorder="1" applyAlignment="1" applyProtection="1" quotePrefix="1">
      <alignment horizontal="center"/>
      <protection/>
    </xf>
    <xf numFmtId="167" fontId="7" fillId="0" borderId="16" xfId="0" applyFont="1" applyBorder="1" applyAlignment="1" applyProtection="1">
      <alignment horizontal="left"/>
      <protection/>
    </xf>
    <xf numFmtId="167" fontId="0" fillId="0" borderId="15" xfId="0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 locked="0"/>
    </xf>
    <xf numFmtId="167" fontId="7" fillId="0" borderId="0" xfId="0" applyFont="1" applyAlignment="1" applyProtection="1">
      <alignment horizontal="center"/>
      <protection/>
    </xf>
    <xf numFmtId="49" fontId="12" fillId="33" borderId="0" xfId="0" applyNumberFormat="1" applyFont="1" applyFill="1" applyAlignment="1">
      <alignment/>
    </xf>
    <xf numFmtId="167" fontId="12" fillId="33" borderId="0" xfId="0" applyFont="1" applyFill="1" applyAlignment="1">
      <alignment/>
    </xf>
    <xf numFmtId="167" fontId="13" fillId="33" borderId="0" xfId="0" applyFont="1" applyFill="1" applyAlignment="1">
      <alignment/>
    </xf>
    <xf numFmtId="49" fontId="13" fillId="33" borderId="0" xfId="0" applyNumberFormat="1" applyFont="1" applyFill="1" applyAlignment="1">
      <alignment/>
    </xf>
    <xf numFmtId="167" fontId="12" fillId="33" borderId="0" xfId="0" applyFont="1" applyFill="1" applyAlignment="1">
      <alignment/>
    </xf>
    <xf numFmtId="167" fontId="14" fillId="33" borderId="0" xfId="0" applyFont="1" applyFill="1" applyAlignment="1">
      <alignment/>
    </xf>
    <xf numFmtId="167" fontId="15" fillId="0" borderId="0" xfId="0" applyFont="1" applyAlignment="1">
      <alignment/>
    </xf>
    <xf numFmtId="164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49" fontId="13" fillId="33" borderId="17" xfId="0" applyNumberFormat="1" applyFont="1" applyFill="1" applyBorder="1" applyAlignment="1">
      <alignment horizontal="center"/>
    </xf>
    <xf numFmtId="167" fontId="13" fillId="33" borderId="18" xfId="0" applyFont="1" applyFill="1" applyBorder="1" applyAlignment="1">
      <alignment/>
    </xf>
    <xf numFmtId="167" fontId="13" fillId="33" borderId="19" xfId="0" applyFont="1" applyFill="1" applyBorder="1" applyAlignment="1">
      <alignment horizontal="center"/>
    </xf>
    <xf numFmtId="167" fontId="13" fillId="33" borderId="19" xfId="0" applyFont="1" applyFill="1" applyBorder="1" applyAlignment="1">
      <alignment/>
    </xf>
    <xf numFmtId="167" fontId="13" fillId="33" borderId="20" xfId="0" applyFont="1" applyFill="1" applyBorder="1" applyAlignment="1" applyProtection="1">
      <alignment/>
      <protection locked="0"/>
    </xf>
    <xf numFmtId="167" fontId="13" fillId="33" borderId="18" xfId="0" applyFont="1" applyFill="1" applyBorder="1" applyAlignment="1" applyProtection="1">
      <alignment/>
      <protection locked="0"/>
    </xf>
    <xf numFmtId="167" fontId="13" fillId="33" borderId="19" xfId="0" applyFont="1" applyFill="1" applyBorder="1" applyAlignment="1" applyProtection="1">
      <alignment horizontal="center"/>
      <protection locked="0"/>
    </xf>
    <xf numFmtId="167" fontId="13" fillId="0" borderId="21" xfId="0" applyFont="1" applyFill="1" applyBorder="1" applyAlignment="1">
      <alignment/>
    </xf>
    <xf numFmtId="167" fontId="13" fillId="0" borderId="22" xfId="0" applyFont="1" applyFill="1" applyBorder="1" applyAlignment="1">
      <alignment/>
    </xf>
    <xf numFmtId="167" fontId="13" fillId="0" borderId="23" xfId="0" applyFont="1" applyFill="1" applyBorder="1" applyAlignment="1">
      <alignment/>
    </xf>
    <xf numFmtId="167" fontId="16" fillId="33" borderId="18" xfId="0" applyFont="1" applyFill="1" applyBorder="1" applyAlignment="1">
      <alignment/>
    </xf>
    <xf numFmtId="167" fontId="16" fillId="33" borderId="19" xfId="0" applyFont="1" applyFill="1" applyBorder="1" applyAlignment="1">
      <alignment/>
    </xf>
    <xf numFmtId="167" fontId="13" fillId="33" borderId="24" xfId="0" applyFont="1" applyFill="1" applyBorder="1" applyAlignment="1">
      <alignment/>
    </xf>
    <xf numFmtId="167" fontId="13" fillId="33" borderId="19" xfId="0" applyFont="1" applyFill="1" applyBorder="1" applyAlignment="1">
      <alignment/>
    </xf>
    <xf numFmtId="167" fontId="13" fillId="33" borderId="20" xfId="0" applyFont="1" applyFill="1" applyBorder="1" applyAlignment="1">
      <alignment/>
    </xf>
    <xf numFmtId="167" fontId="13" fillId="33" borderId="24" xfId="0" applyFont="1" applyFill="1" applyBorder="1" applyAlignment="1">
      <alignment horizontal="center"/>
    </xf>
    <xf numFmtId="167" fontId="13" fillId="33" borderId="18" xfId="0" applyFont="1" applyFill="1" applyBorder="1" applyAlignment="1">
      <alignment/>
    </xf>
    <xf numFmtId="167" fontId="13" fillId="33" borderId="18" xfId="0" applyFont="1" applyFill="1" applyBorder="1" applyAlignment="1">
      <alignment horizontal="center"/>
    </xf>
    <xf numFmtId="167" fontId="16" fillId="33" borderId="24" xfId="0" applyFont="1" applyFill="1" applyBorder="1" applyAlignment="1">
      <alignment horizontal="center"/>
    </xf>
    <xf numFmtId="49" fontId="13" fillId="33" borderId="25" xfId="0" applyNumberFormat="1" applyFont="1" applyFill="1" applyBorder="1" applyAlignment="1">
      <alignment horizontal="center"/>
    </xf>
    <xf numFmtId="49" fontId="13" fillId="33" borderId="26" xfId="0" applyNumberFormat="1" applyFont="1" applyFill="1" applyBorder="1" applyAlignment="1">
      <alignment horizontal="center"/>
    </xf>
    <xf numFmtId="167" fontId="13" fillId="33" borderId="13" xfId="0" applyFont="1" applyFill="1" applyBorder="1" applyAlignment="1">
      <alignment/>
    </xf>
    <xf numFmtId="167" fontId="13" fillId="33" borderId="0" xfId="0" applyFont="1" applyFill="1" applyAlignment="1">
      <alignment horizontal="center"/>
    </xf>
    <xf numFmtId="167" fontId="13" fillId="33" borderId="0" xfId="0" applyFont="1" applyFill="1" applyBorder="1" applyAlignment="1">
      <alignment/>
    </xf>
    <xf numFmtId="167" fontId="13" fillId="33" borderId="27" xfId="0" applyFont="1" applyFill="1" applyBorder="1" applyAlignment="1" applyProtection="1">
      <alignment/>
      <protection locked="0"/>
    </xf>
    <xf numFmtId="167" fontId="13" fillId="33" borderId="13" xfId="0" applyFont="1" applyFill="1" applyBorder="1" applyAlignment="1" applyProtection="1">
      <alignment/>
      <protection locked="0"/>
    </xf>
    <xf numFmtId="167" fontId="13" fillId="33" borderId="0" xfId="0" applyFont="1" applyFill="1" applyAlignment="1" applyProtection="1">
      <alignment horizontal="center"/>
      <protection locked="0"/>
    </xf>
    <xf numFmtId="167" fontId="13" fillId="33" borderId="28" xfId="0" applyFont="1" applyFill="1" applyBorder="1" applyAlignment="1">
      <alignment/>
    </xf>
    <xf numFmtId="167" fontId="13" fillId="33" borderId="29" xfId="0" applyFont="1" applyFill="1" applyBorder="1" applyAlignment="1">
      <alignment/>
    </xf>
    <xf numFmtId="167" fontId="13" fillId="33" borderId="0" xfId="0" applyFont="1" applyFill="1" applyAlignment="1">
      <alignment/>
    </xf>
    <xf numFmtId="167" fontId="16" fillId="33" borderId="13" xfId="0" applyFont="1" applyFill="1" applyBorder="1" applyAlignment="1">
      <alignment/>
    </xf>
    <xf numFmtId="167" fontId="16" fillId="33" borderId="0" xfId="0" applyFont="1" applyFill="1" applyAlignment="1">
      <alignment/>
    </xf>
    <xf numFmtId="167" fontId="13" fillId="33" borderId="30" xfId="0" applyFont="1" applyFill="1" applyBorder="1" applyAlignment="1">
      <alignment horizontal="center"/>
    </xf>
    <xf numFmtId="167" fontId="13" fillId="33" borderId="27" xfId="0" applyFont="1" applyFill="1" applyBorder="1" applyAlignment="1">
      <alignment/>
    </xf>
    <xf numFmtId="167" fontId="13" fillId="33" borderId="13" xfId="0" applyFont="1" applyFill="1" applyBorder="1" applyAlignment="1">
      <alignment/>
    </xf>
    <xf numFmtId="167" fontId="13" fillId="33" borderId="13" xfId="0" applyFont="1" applyFill="1" applyBorder="1" applyAlignment="1">
      <alignment horizontal="center"/>
    </xf>
    <xf numFmtId="167" fontId="16" fillId="33" borderId="30" xfId="0" applyFont="1" applyFill="1" applyBorder="1" applyAlignment="1">
      <alignment horizontal="center"/>
    </xf>
    <xf numFmtId="49" fontId="13" fillId="33" borderId="31" xfId="0" applyNumberFormat="1" applyFont="1" applyFill="1" applyBorder="1" applyAlignment="1">
      <alignment horizontal="center"/>
    </xf>
    <xf numFmtId="167" fontId="16" fillId="33" borderId="13" xfId="0" applyFont="1" applyFill="1" applyBorder="1" applyAlignment="1">
      <alignment/>
    </xf>
    <xf numFmtId="167" fontId="13" fillId="33" borderId="30" xfId="0" applyFont="1" applyFill="1" applyBorder="1" applyAlignment="1">
      <alignment/>
    </xf>
    <xf numFmtId="49" fontId="13" fillId="33" borderId="26" xfId="0" applyNumberFormat="1" applyFont="1" applyFill="1" applyBorder="1" applyAlignment="1">
      <alignment/>
    </xf>
    <xf numFmtId="167" fontId="17" fillId="33" borderId="30" xfId="0" applyFont="1" applyFill="1" applyBorder="1" applyAlignment="1">
      <alignment horizontal="center"/>
    </xf>
    <xf numFmtId="167" fontId="12" fillId="33" borderId="13" xfId="0" applyFont="1" applyFill="1" applyBorder="1" applyAlignment="1">
      <alignment/>
    </xf>
    <xf numFmtId="167" fontId="12" fillId="33" borderId="30" xfId="0" applyFont="1" applyFill="1" applyBorder="1" applyAlignment="1">
      <alignment/>
    </xf>
    <xf numFmtId="49" fontId="13" fillId="33" borderId="31" xfId="0" applyNumberFormat="1" applyFont="1" applyFill="1" applyBorder="1" applyAlignment="1">
      <alignment/>
    </xf>
    <xf numFmtId="49" fontId="13" fillId="33" borderId="32" xfId="0" applyNumberFormat="1" applyFont="1" applyFill="1" applyBorder="1" applyAlignment="1">
      <alignment/>
    </xf>
    <xf numFmtId="167" fontId="13" fillId="33" borderId="33" xfId="0" applyFont="1" applyFill="1" applyBorder="1" applyAlignment="1">
      <alignment/>
    </xf>
    <xf numFmtId="167" fontId="13" fillId="33" borderId="34" xfId="0" applyFont="1" applyFill="1" applyBorder="1" applyAlignment="1">
      <alignment/>
    </xf>
    <xf numFmtId="167" fontId="13" fillId="33" borderId="34" xfId="0" applyFont="1" applyFill="1" applyBorder="1" applyAlignment="1">
      <alignment horizontal="center"/>
    </xf>
    <xf numFmtId="167" fontId="16" fillId="33" borderId="33" xfId="0" applyFont="1" applyFill="1" applyBorder="1" applyAlignment="1">
      <alignment horizontal="center"/>
    </xf>
    <xf numFmtId="167" fontId="16" fillId="33" borderId="34" xfId="0" applyFont="1" applyFill="1" applyBorder="1" applyAlignment="1">
      <alignment horizontal="center"/>
    </xf>
    <xf numFmtId="167" fontId="13" fillId="33" borderId="35" xfId="0" applyFont="1" applyFill="1" applyBorder="1" applyAlignment="1">
      <alignment horizontal="center"/>
    </xf>
    <xf numFmtId="167" fontId="13" fillId="33" borderId="36" xfId="0" applyFont="1" applyFill="1" applyBorder="1" applyAlignment="1">
      <alignment horizontal="center"/>
    </xf>
    <xf numFmtId="167" fontId="13" fillId="33" borderId="33" xfId="0" applyFont="1" applyFill="1" applyBorder="1" applyAlignment="1">
      <alignment horizontal="center"/>
    </xf>
    <xf numFmtId="167" fontId="16" fillId="33" borderId="35" xfId="0" applyFont="1" applyFill="1" applyBorder="1" applyAlignment="1">
      <alignment/>
    </xf>
    <xf numFmtId="49" fontId="13" fillId="33" borderId="37" xfId="0" applyNumberFormat="1" applyFont="1" applyFill="1" applyBorder="1" applyAlignment="1">
      <alignment/>
    </xf>
    <xf numFmtId="167" fontId="15" fillId="0" borderId="38" xfId="0" applyFont="1" applyBorder="1" applyAlignment="1">
      <alignment/>
    </xf>
    <xf numFmtId="49" fontId="15" fillId="0" borderId="39" xfId="0" applyNumberFormat="1" applyFont="1" applyBorder="1" applyAlignment="1">
      <alignment/>
    </xf>
    <xf numFmtId="167" fontId="15" fillId="0" borderId="40" xfId="0" applyFont="1" applyBorder="1" applyAlignment="1">
      <alignment/>
    </xf>
    <xf numFmtId="49" fontId="15" fillId="0" borderId="41" xfId="0" applyNumberFormat="1" applyFont="1" applyBorder="1" applyAlignment="1">
      <alignment/>
    </xf>
    <xf numFmtId="167" fontId="15" fillId="0" borderId="42" xfId="0" applyFont="1" applyBorder="1" applyAlignment="1">
      <alignment/>
    </xf>
    <xf numFmtId="49" fontId="15" fillId="0" borderId="40" xfId="0" applyNumberFormat="1" applyFont="1" applyBorder="1" applyAlignment="1">
      <alignment/>
    </xf>
    <xf numFmtId="167" fontId="12" fillId="33" borderId="0" xfId="0" applyFont="1" applyFill="1" applyAlignment="1">
      <alignment horizontal="left"/>
    </xf>
    <xf numFmtId="49" fontId="15" fillId="0" borderId="38" xfId="0" applyNumberFormat="1" applyFont="1" applyBorder="1" applyAlignment="1">
      <alignment/>
    </xf>
    <xf numFmtId="167" fontId="14" fillId="33" borderId="0" xfId="0" applyFont="1" applyFill="1" applyAlignment="1">
      <alignment/>
    </xf>
    <xf numFmtId="49" fontId="15" fillId="0" borderId="43" xfId="0" applyNumberFormat="1" applyFont="1" applyFill="1" applyBorder="1" applyAlignment="1">
      <alignment horizontal="center"/>
    </xf>
    <xf numFmtId="167" fontId="15" fillId="0" borderId="44" xfId="0" applyFont="1" applyFill="1" applyBorder="1" applyAlignment="1">
      <alignment/>
    </xf>
    <xf numFmtId="167" fontId="15" fillId="0" borderId="45" xfId="0" applyFont="1" applyFill="1" applyBorder="1" applyAlignment="1">
      <alignment/>
    </xf>
    <xf numFmtId="167" fontId="18" fillId="0" borderId="44" xfId="0" applyFont="1" applyFill="1" applyBorder="1" applyAlignment="1">
      <alignment/>
    </xf>
    <xf numFmtId="167" fontId="18" fillId="0" borderId="45" xfId="0" applyFont="1" applyFill="1" applyBorder="1" applyAlignment="1">
      <alignment/>
    </xf>
    <xf numFmtId="167" fontId="15" fillId="0" borderId="46" xfId="0" applyFont="1" applyFill="1" applyBorder="1" applyAlignment="1">
      <alignment/>
    </xf>
    <xf numFmtId="169" fontId="15" fillId="0" borderId="45" xfId="0" applyNumberFormat="1" applyFont="1" applyFill="1" applyBorder="1" applyAlignment="1">
      <alignment/>
    </xf>
    <xf numFmtId="167" fontId="15" fillId="0" borderId="47" xfId="0" applyFont="1" applyFill="1" applyBorder="1" applyAlignment="1">
      <alignment/>
    </xf>
    <xf numFmtId="167" fontId="15" fillId="0" borderId="24" xfId="0" applyFont="1" applyFill="1" applyBorder="1" applyAlignment="1">
      <alignment/>
    </xf>
    <xf numFmtId="167" fontId="18" fillId="0" borderId="46" xfId="0" applyFont="1" applyFill="1" applyBorder="1" applyAlignment="1">
      <alignment/>
    </xf>
    <xf numFmtId="49" fontId="15" fillId="0" borderId="48" xfId="0" applyNumberFormat="1" applyFont="1" applyFill="1" applyBorder="1" applyAlignment="1">
      <alignment horizontal="center"/>
    </xf>
    <xf numFmtId="49" fontId="15" fillId="0" borderId="49" xfId="0" applyNumberFormat="1" applyFont="1" applyFill="1" applyBorder="1" applyAlignment="1">
      <alignment horizontal="center"/>
    </xf>
    <xf numFmtId="167" fontId="15" fillId="0" borderId="39" xfId="0" applyFont="1" applyFill="1" applyBorder="1" applyAlignment="1">
      <alignment/>
    </xf>
    <xf numFmtId="167" fontId="18" fillId="0" borderId="39" xfId="0" applyFont="1" applyFill="1" applyBorder="1" applyAlignment="1">
      <alignment/>
    </xf>
    <xf numFmtId="49" fontId="15" fillId="0" borderId="50" xfId="0" applyNumberFormat="1" applyFont="1" applyFill="1" applyBorder="1" applyAlignment="1">
      <alignment horizontal="center"/>
    </xf>
    <xf numFmtId="49" fontId="15" fillId="0" borderId="51" xfId="0" applyNumberFormat="1" applyFont="1" applyFill="1" applyBorder="1" applyAlignment="1">
      <alignment horizontal="center"/>
    </xf>
    <xf numFmtId="167" fontId="15" fillId="0" borderId="40" xfId="0" applyFont="1" applyFill="1" applyBorder="1" applyAlignment="1">
      <alignment/>
    </xf>
    <xf numFmtId="167" fontId="18" fillId="0" borderId="40" xfId="0" applyFont="1" applyFill="1" applyBorder="1" applyAlignment="1">
      <alignment/>
    </xf>
    <xf numFmtId="167" fontId="15" fillId="0" borderId="52" xfId="0" applyFont="1" applyFill="1" applyBorder="1" applyAlignment="1">
      <alignment/>
    </xf>
    <xf numFmtId="169" fontId="15" fillId="0" borderId="40" xfId="0" applyNumberFormat="1" applyFont="1" applyFill="1" applyBorder="1" applyAlignment="1">
      <alignment/>
    </xf>
    <xf numFmtId="167" fontId="15" fillId="0" borderId="41" xfId="0" applyFont="1" applyFill="1" applyBorder="1" applyAlignment="1">
      <alignment/>
    </xf>
    <xf numFmtId="167" fontId="18" fillId="0" borderId="52" xfId="0" applyFont="1" applyFill="1" applyBorder="1" applyAlignment="1">
      <alignment/>
    </xf>
    <xf numFmtId="49" fontId="15" fillId="0" borderId="53" xfId="0" applyNumberFormat="1" applyFont="1" applyFill="1" applyBorder="1" applyAlignment="1">
      <alignment horizontal="center"/>
    </xf>
    <xf numFmtId="167" fontId="15" fillId="0" borderId="39" xfId="0" applyFont="1" applyFill="1" applyBorder="1" applyAlignment="1">
      <alignment horizontal="center"/>
    </xf>
    <xf numFmtId="169" fontId="15" fillId="0" borderId="41" xfId="0" applyNumberFormat="1" applyFont="1" applyFill="1" applyBorder="1" applyAlignment="1">
      <alignment/>
    </xf>
    <xf numFmtId="167" fontId="19" fillId="33" borderId="0" xfId="0" applyFont="1" applyFill="1" applyAlignment="1">
      <alignment/>
    </xf>
    <xf numFmtId="167" fontId="17" fillId="33" borderId="35" xfId="0" applyFont="1" applyFill="1" applyBorder="1" applyAlignment="1">
      <alignment horizontal="center"/>
    </xf>
    <xf numFmtId="167" fontId="15" fillId="0" borderId="0" xfId="0" applyFont="1" applyBorder="1" applyAlignment="1">
      <alignment/>
    </xf>
    <xf numFmtId="167" fontId="15" fillId="0" borderId="13" xfId="0" applyFont="1" applyBorder="1" applyAlignment="1">
      <alignment/>
    </xf>
    <xf numFmtId="49" fontId="7" fillId="0" borderId="45" xfId="0" applyNumberFormat="1" applyFont="1" applyBorder="1" applyAlignment="1">
      <alignment/>
    </xf>
    <xf numFmtId="164" fontId="13" fillId="33" borderId="0" xfId="0" applyNumberFormat="1" applyFont="1" applyFill="1" applyAlignment="1" applyProtection="1" quotePrefix="1">
      <alignment/>
      <protection/>
    </xf>
    <xf numFmtId="167" fontId="6" fillId="0" borderId="0" xfId="0" applyFont="1" applyAlignment="1">
      <alignment horizontal="left"/>
    </xf>
    <xf numFmtId="167" fontId="0" fillId="0" borderId="54" xfId="0" applyBorder="1" applyAlignment="1" applyProtection="1">
      <alignment horizontal="left"/>
      <protection/>
    </xf>
    <xf numFmtId="167" fontId="0" fillId="0" borderId="15" xfId="0" applyBorder="1" applyAlignment="1" applyProtection="1">
      <alignment horizontal="left"/>
      <protection/>
    </xf>
    <xf numFmtId="167" fontId="0" fillId="0" borderId="54" xfId="0" applyBorder="1" applyAlignment="1">
      <alignment horizontal="left"/>
    </xf>
    <xf numFmtId="167" fontId="5" fillId="0" borderId="54" xfId="0" applyFont="1" applyBorder="1" applyAlignment="1" applyProtection="1">
      <alignment horizontal="left"/>
      <protection locked="0"/>
    </xf>
    <xf numFmtId="167" fontId="0" fillId="0" borderId="55" xfId="0" applyBorder="1" applyAlignment="1" applyProtection="1">
      <alignment horizontal="left"/>
      <protection/>
    </xf>
    <xf numFmtId="167" fontId="0" fillId="0" borderId="15" xfId="0" applyBorder="1" applyAlignment="1">
      <alignment horizontal="left"/>
    </xf>
    <xf numFmtId="49" fontId="0" fillId="0" borderId="0" xfId="0" applyNumberFormat="1" applyAlignment="1" quotePrefix="1">
      <alignment/>
    </xf>
    <xf numFmtId="49" fontId="0" fillId="0" borderId="15" xfId="0" applyNumberFormat="1" applyFill="1" applyBorder="1" applyAlignment="1">
      <alignment/>
    </xf>
    <xf numFmtId="49" fontId="0" fillId="0" borderId="56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2" fillId="0" borderId="56" xfId="0" applyNumberFormat="1" applyFont="1" applyFill="1" applyBorder="1" applyAlignment="1">
      <alignment/>
    </xf>
    <xf numFmtId="49" fontId="4" fillId="0" borderId="15" xfId="0" applyNumberFormat="1" applyFont="1" applyBorder="1" applyAlignment="1" applyProtection="1" quotePrefix="1">
      <alignment/>
      <protection locked="0"/>
    </xf>
    <xf numFmtId="49" fontId="13" fillId="33" borderId="18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/>
    </xf>
    <xf numFmtId="49" fontId="15" fillId="0" borderId="39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5" fontId="9" fillId="33" borderId="0" xfId="0" applyNumberFormat="1" applyFont="1" applyFill="1" applyAlignment="1">
      <alignment horizontal="right"/>
    </xf>
    <xf numFmtId="175" fontId="12" fillId="33" borderId="0" xfId="0" applyNumberFormat="1" applyFont="1" applyFill="1" applyAlignment="1">
      <alignment horizontal="right"/>
    </xf>
    <xf numFmtId="175" fontId="13" fillId="33" borderId="0" xfId="0" applyNumberFormat="1" applyFont="1" applyFill="1" applyAlignment="1">
      <alignment horizontal="right"/>
    </xf>
    <xf numFmtId="175" fontId="13" fillId="33" borderId="0" xfId="0" applyNumberFormat="1" applyFont="1" applyFill="1" applyAlignment="1" applyProtection="1">
      <alignment horizontal="right"/>
      <protection/>
    </xf>
    <xf numFmtId="175" fontId="13" fillId="33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75" fontId="15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0" fillId="0" borderId="0" xfId="0" applyNumberFormat="1" applyAlignment="1">
      <alignment horizontal="right"/>
    </xf>
    <xf numFmtId="4" fontId="9" fillId="33" borderId="0" xfId="0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/>
    </xf>
    <xf numFmtId="4" fontId="13" fillId="33" borderId="0" xfId="0" applyNumberFormat="1" applyFont="1" applyFill="1" applyAlignment="1">
      <alignment horizontal="right"/>
    </xf>
    <xf numFmtId="4" fontId="13" fillId="33" borderId="0" xfId="0" applyNumberFormat="1" applyFont="1" applyFill="1" applyAlignment="1" applyProtection="1">
      <alignment horizontal="right"/>
      <protection/>
    </xf>
    <xf numFmtId="4" fontId="13" fillId="33" borderId="0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9" fillId="33" borderId="0" xfId="0" applyNumberFormat="1" applyFont="1" applyFill="1" applyAlignment="1">
      <alignment horizontal="right"/>
    </xf>
    <xf numFmtId="2" fontId="12" fillId="33" borderId="0" xfId="0" applyNumberFormat="1" applyFont="1" applyFill="1" applyAlignment="1">
      <alignment horizontal="right"/>
    </xf>
    <xf numFmtId="2" fontId="13" fillId="33" borderId="0" xfId="0" applyNumberFormat="1" applyFont="1" applyFill="1" applyAlignment="1">
      <alignment horizontal="right"/>
    </xf>
    <xf numFmtId="2" fontId="13" fillId="33" borderId="0" xfId="0" applyNumberFormat="1" applyFont="1" applyFill="1" applyAlignment="1" applyProtection="1">
      <alignment horizontal="right"/>
      <protection/>
    </xf>
    <xf numFmtId="2" fontId="13" fillId="33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69" fontId="9" fillId="33" borderId="0" xfId="0" applyNumberFormat="1" applyFont="1" applyFill="1" applyAlignment="1">
      <alignment horizontal="right"/>
    </xf>
    <xf numFmtId="169" fontId="12" fillId="33" borderId="0" xfId="0" applyNumberFormat="1" applyFont="1" applyFill="1" applyAlignment="1">
      <alignment horizontal="right"/>
    </xf>
    <xf numFmtId="169" fontId="13" fillId="33" borderId="0" xfId="0" applyNumberFormat="1" applyFont="1" applyFill="1" applyAlignment="1">
      <alignment horizontal="right"/>
    </xf>
    <xf numFmtId="169" fontId="13" fillId="33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right"/>
    </xf>
    <xf numFmtId="167" fontId="13" fillId="33" borderId="0" xfId="0" applyFont="1" applyFill="1" applyBorder="1" applyAlignment="1">
      <alignment horizontal="center"/>
    </xf>
    <xf numFmtId="167" fontId="16" fillId="33" borderId="13" xfId="0" applyFont="1" applyFill="1" applyBorder="1" applyAlignment="1">
      <alignment horizontal="center"/>
    </xf>
    <xf numFmtId="167" fontId="16" fillId="33" borderId="0" xfId="0" applyFont="1" applyFill="1" applyBorder="1" applyAlignment="1">
      <alignment horizontal="center"/>
    </xf>
    <xf numFmtId="167" fontId="13" fillId="33" borderId="27" xfId="0" applyFont="1" applyFill="1" applyBorder="1" applyAlignment="1">
      <alignment horizontal="center"/>
    </xf>
    <xf numFmtId="167" fontId="16" fillId="33" borderId="30" xfId="0" applyFont="1" applyFill="1" applyBorder="1" applyAlignment="1">
      <alignment/>
    </xf>
    <xf numFmtId="49" fontId="13" fillId="33" borderId="0" xfId="0" applyNumberFormat="1" applyFont="1" applyFill="1" applyAlignment="1" applyProtection="1">
      <alignment horizontal="left"/>
      <protection/>
    </xf>
    <xf numFmtId="49" fontId="12" fillId="33" borderId="0" xfId="0" applyNumberFormat="1" applyFont="1" applyFill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165" fontId="13" fillId="33" borderId="0" xfId="0" applyNumberFormat="1" applyFont="1" applyFill="1" applyAlignment="1" applyProtection="1" quotePrefix="1">
      <alignment/>
      <protection/>
    </xf>
    <xf numFmtId="49" fontId="0" fillId="0" borderId="0" xfId="0" applyNumberFormat="1" applyFill="1" applyAlignment="1">
      <alignment/>
    </xf>
    <xf numFmtId="49" fontId="15" fillId="0" borderId="4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15" fillId="0" borderId="42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167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75" fontId="16" fillId="33" borderId="0" xfId="0" applyNumberFormat="1" applyFont="1" applyFill="1" applyBorder="1" applyAlignment="1">
      <alignment horizontal="left"/>
    </xf>
    <xf numFmtId="167" fontId="15" fillId="0" borderId="0" xfId="0" applyFont="1" applyFill="1" applyBorder="1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</xdr:row>
      <xdr:rowOff>0</xdr:rowOff>
    </xdr:from>
    <xdr:to>
      <xdr:col>10</xdr:col>
      <xdr:colOff>542925</xdr:colOff>
      <xdr:row>3</xdr:row>
      <xdr:rowOff>95250</xdr:rowOff>
    </xdr:to>
    <xdr:pic>
      <xdr:nvPicPr>
        <xdr:cNvPr id="1" name="Picture 2" descr="mult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K160"/>
  <sheetViews>
    <sheetView tabSelected="1" defaultGridColor="0" zoomScale="87" zoomScaleNormal="87" zoomScalePageLayoutView="0" colorId="22" workbookViewId="0" topLeftCell="A1">
      <pane ySplit="11" topLeftCell="A12" activePane="bottomLeft" state="frozen"/>
      <selection pane="topLeft" activeCell="AC1" sqref="AC1"/>
      <selection pane="bottomLeft" activeCell="A1" sqref="A1"/>
    </sheetView>
  </sheetViews>
  <sheetFormatPr defaultColWidth="10.19921875" defaultRowHeight="15"/>
  <cols>
    <col min="1" max="1" width="6.59765625" style="8" customWidth="1"/>
    <col min="2" max="2" width="1.390625" style="8" customWidth="1"/>
    <col min="3" max="3" width="15.5" style="0" customWidth="1"/>
    <col min="4" max="4" width="7.5" style="0" customWidth="1"/>
    <col min="5" max="5" width="0.203125" style="0" customWidth="1"/>
    <col min="6" max="6" width="2.5" style="0" customWidth="1"/>
    <col min="7" max="7" width="17.5" style="0" customWidth="1"/>
    <col min="8" max="8" width="7.59765625" style="0" customWidth="1"/>
    <col min="9" max="9" width="8.3984375" style="0" customWidth="1"/>
    <col min="10" max="10" width="1.1015625" style="0" customWidth="1"/>
    <col min="11" max="11" width="11.59765625" style="0" customWidth="1"/>
    <col min="12" max="12" width="8" style="0" customWidth="1"/>
    <col min="13" max="13" width="8.19921875" style="0" customWidth="1"/>
    <col min="14" max="14" width="7.8984375" style="0" customWidth="1"/>
    <col min="15" max="15" width="7.796875" style="0" customWidth="1"/>
    <col min="16" max="16" width="7.3984375" style="0" customWidth="1"/>
    <col min="17" max="17" width="7.59765625" style="0" hidden="1" customWidth="1"/>
    <col min="18" max="18" width="1.59765625" style="0" hidden="1" customWidth="1"/>
    <col min="19" max="19" width="13.5" style="0" customWidth="1"/>
    <col min="20" max="20" width="7.5" style="0" customWidth="1"/>
    <col min="21" max="21" width="7.8984375" style="0" customWidth="1"/>
    <col min="22" max="22" width="1.59765625" style="0" hidden="1" customWidth="1"/>
    <col min="23" max="23" width="16.3984375" style="0" customWidth="1"/>
    <col min="24" max="24" width="7.5" style="0" customWidth="1"/>
    <col min="25" max="25" width="7.09765625" style="0" customWidth="1"/>
    <col min="26" max="26" width="1" style="0" customWidth="1"/>
    <col min="27" max="27" width="11.5" style="0" customWidth="1"/>
    <col min="28" max="28" width="7.59765625" style="0" customWidth="1"/>
    <col min="29" max="29" width="7.5" style="0" customWidth="1"/>
    <col min="30" max="30" width="1.59765625" style="0" hidden="1" customWidth="1"/>
    <col min="31" max="31" width="12.59765625" style="0" hidden="1" customWidth="1"/>
    <col min="32" max="33" width="7" style="0" hidden="1" customWidth="1"/>
    <col min="34" max="34" width="8.09765625" style="0" customWidth="1"/>
    <col min="35" max="35" width="7.3984375" style="0" customWidth="1"/>
    <col min="36" max="36" width="7.09765625" style="0" customWidth="1"/>
    <col min="37" max="37" width="8.19921875" style="0" customWidth="1"/>
    <col min="38" max="38" width="7.796875" style="0" customWidth="1"/>
    <col min="39" max="39" width="7.59765625" style="0" customWidth="1"/>
    <col min="40" max="40" width="9.19921875" style="0" customWidth="1"/>
    <col min="41" max="41" width="9.59765625" style="0" customWidth="1"/>
    <col min="42" max="42" width="8" style="0" customWidth="1"/>
    <col min="43" max="43" width="10.3984375" style="0" customWidth="1"/>
    <col min="44" max="44" width="6.59765625" style="8" customWidth="1"/>
    <col min="45" max="45" width="6.59765625" style="193" customWidth="1"/>
    <col min="46" max="46" width="6.59765625" style="201" customWidth="1"/>
    <col min="47" max="47" width="6.59765625" style="184" customWidth="1"/>
    <col min="48" max="48" width="6.59765625" style="8" customWidth="1"/>
    <col min="49" max="49" width="8.796875" style="176" customWidth="1"/>
    <col min="50" max="51" width="7.3984375" style="0" customWidth="1"/>
    <col min="52" max="54" width="10.19921875" style="0" customWidth="1"/>
    <col min="55" max="55" width="11.59765625" style="0" customWidth="1"/>
    <col min="56" max="56" width="10.19921875" style="8" customWidth="1"/>
    <col min="57" max="57" width="10.19921875" style="9" customWidth="1"/>
  </cols>
  <sheetData>
    <row r="1" spans="1:49" ht="19.5" customHeight="1">
      <c r="A1" s="15" t="s">
        <v>0</v>
      </c>
      <c r="B1" s="15"/>
      <c r="C1" s="12"/>
      <c r="D1" s="12"/>
      <c r="E1" s="12"/>
      <c r="F1" s="12"/>
      <c r="G1" s="12"/>
      <c r="H1" s="12"/>
      <c r="I1" s="11"/>
      <c r="J1" s="12"/>
      <c r="K1" s="12"/>
      <c r="L1" s="12"/>
      <c r="M1" s="12" t="s">
        <v>0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85"/>
      <c r="AT1" s="194"/>
      <c r="AU1" s="177"/>
      <c r="AV1" s="12"/>
      <c r="AW1" s="168"/>
    </row>
    <row r="2" spans="1:49" ht="12.75" customHeight="1">
      <c r="A2" s="39" t="s">
        <v>0</v>
      </c>
      <c r="B2" s="39"/>
      <c r="C2" s="40"/>
      <c r="D2" s="40"/>
      <c r="E2" s="40"/>
      <c r="F2" s="40"/>
      <c r="G2" s="40"/>
      <c r="H2" s="40"/>
      <c r="I2" s="41"/>
      <c r="J2" s="40"/>
      <c r="K2" s="40"/>
      <c r="L2" s="40"/>
      <c r="M2" s="40" t="s">
        <v>0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186"/>
      <c r="AT2" s="195"/>
      <c r="AU2" s="178"/>
      <c r="AV2" s="40"/>
      <c r="AW2" s="169"/>
    </row>
    <row r="3" spans="1:49" ht="33" customHeight="1">
      <c r="A3" s="42"/>
      <c r="B3" s="42"/>
      <c r="C3" s="41"/>
      <c r="D3" s="41"/>
      <c r="E3" s="41"/>
      <c r="F3" s="41"/>
      <c r="G3" s="41"/>
      <c r="H3" s="41"/>
      <c r="I3" s="41"/>
      <c r="J3" s="41"/>
      <c r="K3" s="41"/>
      <c r="L3" s="138" t="s">
        <v>516</v>
      </c>
      <c r="M3" s="112"/>
      <c r="N3" s="112"/>
      <c r="O3" s="44"/>
      <c r="P3" s="40"/>
      <c r="Q3" s="45"/>
      <c r="R3" s="40"/>
      <c r="S3" s="40"/>
      <c r="T3" s="40"/>
      <c r="U3" s="40"/>
      <c r="V3" s="40"/>
      <c r="W3" s="41"/>
      <c r="X3" s="41"/>
      <c r="Y3" s="41"/>
      <c r="Z3" s="41"/>
      <c r="AA3" s="41"/>
      <c r="AB3" s="41"/>
      <c r="AC3" s="41"/>
      <c r="AD3" s="41"/>
      <c r="AE3" s="45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187"/>
      <c r="AT3" s="196"/>
      <c r="AU3" s="179"/>
      <c r="AV3" s="41"/>
      <c r="AW3" s="170"/>
    </row>
    <row r="4" spans="1:49" ht="9.75" customHeight="1">
      <c r="A4" s="39" t="s">
        <v>0</v>
      </c>
      <c r="B4" s="39"/>
      <c r="C4" s="40"/>
      <c r="D4" s="40"/>
      <c r="E4" s="40"/>
      <c r="F4" s="40"/>
      <c r="G4" s="40"/>
      <c r="H4" s="40"/>
      <c r="I4" s="40"/>
      <c r="J4" s="40"/>
      <c r="K4" s="41"/>
      <c r="L4" s="40"/>
      <c r="M4" s="40"/>
      <c r="N4" s="40"/>
      <c r="O4" s="40"/>
      <c r="P4" s="110"/>
      <c r="Q4" s="40"/>
      <c r="R4" s="40"/>
      <c r="S4" s="11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186"/>
      <c r="AT4" s="195"/>
      <c r="AU4" s="178"/>
      <c r="AV4" s="40"/>
      <c r="AW4" s="169"/>
    </row>
    <row r="5" spans="1:49" ht="15.75" customHeight="1">
      <c r="A5" s="39" t="s">
        <v>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3" t="s">
        <v>447</v>
      </c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6"/>
      <c r="AP5" s="47"/>
      <c r="AQ5" s="143" t="s">
        <v>548</v>
      </c>
      <c r="AR5" s="210" t="s">
        <v>549</v>
      </c>
      <c r="AS5" s="188"/>
      <c r="AT5" s="207" t="s">
        <v>545</v>
      </c>
      <c r="AU5" s="180"/>
      <c r="AV5" s="47"/>
      <c r="AW5" s="171"/>
    </row>
    <row r="6" spans="1:49" ht="3.75" customHeight="1">
      <c r="A6" s="39" t="s">
        <v>0</v>
      </c>
      <c r="B6" s="39"/>
      <c r="C6" s="40"/>
      <c r="D6" s="40"/>
      <c r="E6" s="40"/>
      <c r="F6" s="40"/>
      <c r="G6" s="40"/>
      <c r="H6" s="40"/>
      <c r="I6" s="41"/>
      <c r="J6" s="40"/>
      <c r="K6" s="40"/>
      <c r="L6" s="40"/>
      <c r="M6" s="40" t="s">
        <v>0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186"/>
      <c r="AT6" s="208"/>
      <c r="AU6" s="178"/>
      <c r="AV6" s="40"/>
      <c r="AW6" s="169"/>
    </row>
    <row r="7" spans="1:49" ht="9" customHeight="1" thickBot="1">
      <c r="A7" s="42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6"/>
      <c r="AP7" s="47"/>
      <c r="AQ7" s="47"/>
      <c r="AR7" s="47"/>
      <c r="AS7" s="188"/>
      <c r="AT7" s="207"/>
      <c r="AU7" s="180"/>
      <c r="AV7" s="47"/>
      <c r="AW7" s="171"/>
    </row>
    <row r="8" spans="1:49" ht="18" customHeight="1" thickTop="1">
      <c r="A8" s="48" t="s">
        <v>1</v>
      </c>
      <c r="B8" s="157"/>
      <c r="C8" s="50" t="s">
        <v>2</v>
      </c>
      <c r="D8" s="51"/>
      <c r="E8" s="52"/>
      <c r="F8" s="53" t="s">
        <v>0</v>
      </c>
      <c r="G8" s="54" t="s">
        <v>3</v>
      </c>
      <c r="H8" s="51"/>
      <c r="I8" s="55"/>
      <c r="J8" s="56"/>
      <c r="K8" s="57" t="s">
        <v>295</v>
      </c>
      <c r="L8" s="51"/>
      <c r="M8" s="51"/>
      <c r="N8" s="58" t="s">
        <v>4</v>
      </c>
      <c r="O8" s="59"/>
      <c r="P8" s="60" t="s">
        <v>311</v>
      </c>
      <c r="Q8" s="51"/>
      <c r="R8" s="49"/>
      <c r="S8" s="61" t="s">
        <v>294</v>
      </c>
      <c r="T8" s="51"/>
      <c r="U8" s="62"/>
      <c r="V8" s="49"/>
      <c r="W8" s="61" t="s">
        <v>309</v>
      </c>
      <c r="X8" s="51"/>
      <c r="Y8" s="62"/>
      <c r="Z8" s="49"/>
      <c r="AA8" s="61" t="s">
        <v>288</v>
      </c>
      <c r="AB8" s="51"/>
      <c r="AC8" s="51"/>
      <c r="AD8" s="49"/>
      <c r="AE8" s="61" t="s">
        <v>10</v>
      </c>
      <c r="AF8" s="51"/>
      <c r="AG8" s="51"/>
      <c r="AH8" s="63" t="s">
        <v>512</v>
      </c>
      <c r="AI8" s="64" t="s">
        <v>293</v>
      </c>
      <c r="AJ8" s="51"/>
      <c r="AK8" s="64" t="s">
        <v>292</v>
      </c>
      <c r="AL8" s="51"/>
      <c r="AM8" s="65" t="s">
        <v>5</v>
      </c>
      <c r="AN8" s="65" t="s">
        <v>6</v>
      </c>
      <c r="AO8" s="58" t="s">
        <v>7</v>
      </c>
      <c r="AP8" s="59"/>
      <c r="AQ8" s="66" t="s">
        <v>8</v>
      </c>
      <c r="AR8" s="67" t="s">
        <v>1</v>
      </c>
      <c r="AS8" s="189"/>
      <c r="AT8" s="209" t="s">
        <v>546</v>
      </c>
      <c r="AU8" s="181"/>
      <c r="AV8" s="163"/>
      <c r="AW8" s="172"/>
    </row>
    <row r="9" spans="1:56" ht="13.5" customHeight="1">
      <c r="A9" s="68" t="s">
        <v>9</v>
      </c>
      <c r="B9" s="158"/>
      <c r="C9" s="70" t="s">
        <v>10</v>
      </c>
      <c r="D9" s="71"/>
      <c r="E9" s="72"/>
      <c r="F9" s="73" t="s">
        <v>0</v>
      </c>
      <c r="G9" s="74" t="s">
        <v>11</v>
      </c>
      <c r="H9" s="41"/>
      <c r="I9" s="75"/>
      <c r="J9" s="76"/>
      <c r="K9" s="77" t="s">
        <v>296</v>
      </c>
      <c r="L9" s="41"/>
      <c r="M9" s="41"/>
      <c r="N9" s="78" t="s">
        <v>287</v>
      </c>
      <c r="O9" s="79"/>
      <c r="P9" s="80" t="s">
        <v>0</v>
      </c>
      <c r="Q9" s="41"/>
      <c r="R9" s="69"/>
      <c r="S9" s="41"/>
      <c r="T9" s="41"/>
      <c r="U9" s="81"/>
      <c r="V9" s="69"/>
      <c r="W9" s="77" t="s">
        <v>10</v>
      </c>
      <c r="X9" s="41"/>
      <c r="Y9" s="81"/>
      <c r="Z9" s="69"/>
      <c r="AA9" s="77" t="s">
        <v>289</v>
      </c>
      <c r="AB9" s="41"/>
      <c r="AC9" s="41"/>
      <c r="AD9" s="69"/>
      <c r="AE9" s="77" t="s">
        <v>290</v>
      </c>
      <c r="AF9" s="41"/>
      <c r="AG9" s="41"/>
      <c r="AH9" s="80" t="s">
        <v>513</v>
      </c>
      <c r="AI9" s="82" t="s">
        <v>12</v>
      </c>
      <c r="AJ9" s="41"/>
      <c r="AK9" s="83" t="s">
        <v>0</v>
      </c>
      <c r="AL9" s="41"/>
      <c r="AM9" s="69"/>
      <c r="AN9" s="83" t="s">
        <v>13</v>
      </c>
      <c r="AO9" s="78" t="s">
        <v>14</v>
      </c>
      <c r="AP9" s="79"/>
      <c r="AQ9" s="84" t="s">
        <v>15</v>
      </c>
      <c r="AR9" s="85" t="s">
        <v>9</v>
      </c>
      <c r="AS9" s="189"/>
      <c r="AT9" s="209"/>
      <c r="AU9" s="181"/>
      <c r="AV9" s="163"/>
      <c r="AW9" s="172"/>
      <c r="AZ9" s="216" t="s">
        <v>565</v>
      </c>
      <c r="BD9" s="217" t="s">
        <v>563</v>
      </c>
    </row>
    <row r="10" spans="1:55" ht="16.5" customHeight="1">
      <c r="A10" s="68" t="s">
        <v>16</v>
      </c>
      <c r="B10" s="159"/>
      <c r="C10" s="70" t="s">
        <v>17</v>
      </c>
      <c r="D10" s="41"/>
      <c r="E10" s="81"/>
      <c r="F10" s="69"/>
      <c r="G10" s="41"/>
      <c r="H10" s="41"/>
      <c r="I10" s="41"/>
      <c r="J10" s="69"/>
      <c r="K10" s="41"/>
      <c r="L10" s="41"/>
      <c r="M10" s="41"/>
      <c r="N10" s="86"/>
      <c r="O10" s="79"/>
      <c r="P10" s="87"/>
      <c r="Q10" s="41"/>
      <c r="R10" s="69"/>
      <c r="S10" s="41"/>
      <c r="T10" s="41"/>
      <c r="U10" s="81"/>
      <c r="V10" s="69"/>
      <c r="W10" s="77" t="s">
        <v>310</v>
      </c>
      <c r="X10" s="41"/>
      <c r="Y10" s="81"/>
      <c r="Z10" s="69"/>
      <c r="AA10" s="41"/>
      <c r="AB10" s="41"/>
      <c r="AC10" s="41"/>
      <c r="AD10" s="69"/>
      <c r="AE10" s="77" t="s">
        <v>291</v>
      </c>
      <c r="AF10" s="41"/>
      <c r="AG10" s="41"/>
      <c r="AH10" s="80" t="s">
        <v>448</v>
      </c>
      <c r="AI10" s="82" t="s">
        <v>18</v>
      </c>
      <c r="AJ10" s="41"/>
      <c r="AK10" s="83" t="s">
        <v>0</v>
      </c>
      <c r="AL10" s="41"/>
      <c r="AM10" s="69"/>
      <c r="AN10" s="83" t="s">
        <v>20</v>
      </c>
      <c r="AO10" s="78" t="s">
        <v>19</v>
      </c>
      <c r="AP10" s="79"/>
      <c r="AQ10" s="84" t="s">
        <v>20</v>
      </c>
      <c r="AR10" s="85" t="s">
        <v>16</v>
      </c>
      <c r="AS10" s="189"/>
      <c r="AT10" s="197"/>
      <c r="AU10" s="181"/>
      <c r="AV10" s="163"/>
      <c r="AW10" s="172"/>
      <c r="AZ10" t="s">
        <v>557</v>
      </c>
      <c r="BA10" t="s">
        <v>558</v>
      </c>
      <c r="BB10" t="s">
        <v>559</v>
      </c>
      <c r="BC10" t="s">
        <v>564</v>
      </c>
    </row>
    <row r="11" spans="1:55" ht="15.75" customHeight="1">
      <c r="A11" s="88"/>
      <c r="B11" s="158"/>
      <c r="C11" s="70" t="s">
        <v>22</v>
      </c>
      <c r="D11" s="41"/>
      <c r="E11" s="41"/>
      <c r="F11" s="69"/>
      <c r="G11" s="41"/>
      <c r="H11" s="41"/>
      <c r="I11" s="41"/>
      <c r="J11" s="69"/>
      <c r="K11" s="41"/>
      <c r="L11" s="41"/>
      <c r="M11" s="41"/>
      <c r="N11" s="86"/>
      <c r="O11" s="79"/>
      <c r="P11" s="87"/>
      <c r="Q11" s="41"/>
      <c r="R11" s="69"/>
      <c r="S11" s="41"/>
      <c r="T11" s="41"/>
      <c r="U11" s="81"/>
      <c r="V11" s="69"/>
      <c r="W11" s="77" t="s">
        <v>291</v>
      </c>
      <c r="X11" s="41"/>
      <c r="Y11" s="81"/>
      <c r="Z11" s="69"/>
      <c r="AA11" s="41"/>
      <c r="AB11" s="41"/>
      <c r="AC11" s="41"/>
      <c r="AD11" s="69"/>
      <c r="AE11" s="41"/>
      <c r="AF11" s="41"/>
      <c r="AG11" s="41"/>
      <c r="AH11" s="89" t="s">
        <v>449</v>
      </c>
      <c r="AI11" s="69"/>
      <c r="AJ11" s="41"/>
      <c r="AK11" s="69"/>
      <c r="AL11" s="41"/>
      <c r="AM11" s="69"/>
      <c r="AN11" s="83"/>
      <c r="AO11" s="90"/>
      <c r="AP11" s="40"/>
      <c r="AQ11" s="91"/>
      <c r="AR11" s="92"/>
      <c r="AS11" s="189"/>
      <c r="AT11" s="197">
        <f>SUM(AT14:AT136)</f>
        <v>0</v>
      </c>
      <c r="AU11" s="181"/>
      <c r="AV11" s="164"/>
      <c r="AW11" s="172"/>
      <c r="AZ11">
        <f>SUM(AZ14:AZ136)</f>
        <v>0</v>
      </c>
      <c r="BA11">
        <f>SUM(BA14:BA136)</f>
        <v>0</v>
      </c>
      <c r="BB11">
        <f>SUM(BB14:BB136)</f>
        <v>0</v>
      </c>
      <c r="BC11">
        <f>SUM(BC14:BC136)</f>
        <v>0</v>
      </c>
    </row>
    <row r="12" spans="1:51" ht="15" customHeight="1" thickBot="1">
      <c r="A12" s="93"/>
      <c r="B12" s="94"/>
      <c r="C12" s="95"/>
      <c r="D12" s="96" t="s">
        <v>23</v>
      </c>
      <c r="E12" s="96"/>
      <c r="F12" s="94"/>
      <c r="G12" s="95"/>
      <c r="H12" s="96" t="s">
        <v>23</v>
      </c>
      <c r="I12" s="96" t="s">
        <v>24</v>
      </c>
      <c r="J12" s="94"/>
      <c r="K12" s="95"/>
      <c r="L12" s="96" t="s">
        <v>23</v>
      </c>
      <c r="M12" s="96" t="s">
        <v>24</v>
      </c>
      <c r="N12" s="97" t="s">
        <v>23</v>
      </c>
      <c r="O12" s="98" t="s">
        <v>24</v>
      </c>
      <c r="P12" s="99" t="s">
        <v>23</v>
      </c>
      <c r="Q12" s="96" t="s">
        <v>24</v>
      </c>
      <c r="R12" s="94"/>
      <c r="S12" s="95"/>
      <c r="T12" s="96" t="s">
        <v>23</v>
      </c>
      <c r="U12" s="100" t="s">
        <v>24</v>
      </c>
      <c r="V12" s="94"/>
      <c r="W12" s="95"/>
      <c r="X12" s="96" t="s">
        <v>23</v>
      </c>
      <c r="Y12" s="100" t="s">
        <v>24</v>
      </c>
      <c r="Z12" s="94"/>
      <c r="AA12" s="95"/>
      <c r="AB12" s="96" t="s">
        <v>23</v>
      </c>
      <c r="AC12" s="96" t="s">
        <v>24</v>
      </c>
      <c r="AD12" s="94"/>
      <c r="AE12" s="95"/>
      <c r="AF12" s="96" t="s">
        <v>23</v>
      </c>
      <c r="AG12" s="96" t="s">
        <v>24</v>
      </c>
      <c r="AH12" s="139" t="s">
        <v>450</v>
      </c>
      <c r="AI12" s="101" t="s">
        <v>23</v>
      </c>
      <c r="AJ12" s="96" t="s">
        <v>24</v>
      </c>
      <c r="AK12" s="101" t="s">
        <v>23</v>
      </c>
      <c r="AL12" s="96" t="s">
        <v>24</v>
      </c>
      <c r="AM12" s="101" t="s">
        <v>24</v>
      </c>
      <c r="AN12" s="101" t="s">
        <v>23</v>
      </c>
      <c r="AO12" s="97" t="s">
        <v>23</v>
      </c>
      <c r="AP12" s="98" t="s">
        <v>24</v>
      </c>
      <c r="AQ12" s="102"/>
      <c r="AR12" s="103"/>
      <c r="AS12" s="189"/>
      <c r="AT12" s="197"/>
      <c r="AU12" s="218" t="s">
        <v>542</v>
      </c>
      <c r="AV12" s="164"/>
      <c r="AW12" s="172"/>
      <c r="AY12" s="216" t="s">
        <v>544</v>
      </c>
    </row>
    <row r="13" spans="1:63" ht="15" customHeight="1" thickBot="1" thickTop="1">
      <c r="A13" s="88"/>
      <c r="B13" s="69"/>
      <c r="C13" s="71"/>
      <c r="D13" s="202"/>
      <c r="E13" s="202"/>
      <c r="F13" s="69"/>
      <c r="G13" s="71"/>
      <c r="H13" s="202"/>
      <c r="I13" s="202"/>
      <c r="J13" s="69"/>
      <c r="K13" s="71"/>
      <c r="L13" s="202"/>
      <c r="M13" s="202"/>
      <c r="N13" s="203"/>
      <c r="O13" s="204"/>
      <c r="P13" s="80"/>
      <c r="Q13" s="202"/>
      <c r="R13" s="69"/>
      <c r="S13" s="71"/>
      <c r="T13" s="202"/>
      <c r="U13" s="205"/>
      <c r="V13" s="69"/>
      <c r="W13" s="71"/>
      <c r="X13" s="202"/>
      <c r="Y13" s="205"/>
      <c r="Z13" s="69"/>
      <c r="AA13" s="71"/>
      <c r="AB13" s="202"/>
      <c r="AC13" s="202"/>
      <c r="AD13" s="69"/>
      <c r="AE13" s="71"/>
      <c r="AF13" s="202"/>
      <c r="AG13" s="202"/>
      <c r="AH13" s="89"/>
      <c r="AI13" s="83"/>
      <c r="AJ13" s="202"/>
      <c r="AK13" s="83"/>
      <c r="AL13" s="202"/>
      <c r="AM13" s="83"/>
      <c r="AN13" s="83"/>
      <c r="AO13" s="203"/>
      <c r="AP13" s="204"/>
      <c r="AQ13" s="206"/>
      <c r="AR13" s="92"/>
      <c r="AS13" s="189"/>
      <c r="AT13" s="197"/>
      <c r="AU13" s="172" t="s">
        <v>535</v>
      </c>
      <c r="AV13" s="164" t="s">
        <v>541</v>
      </c>
      <c r="AW13" s="218" t="s">
        <v>543</v>
      </c>
      <c r="BD13" s="8" t="s">
        <v>541</v>
      </c>
      <c r="BE13" s="9" t="s">
        <v>550</v>
      </c>
      <c r="BF13" t="s">
        <v>551</v>
      </c>
      <c r="BG13" t="s">
        <v>552</v>
      </c>
      <c r="BH13" t="s">
        <v>553</v>
      </c>
      <c r="BI13" t="s">
        <v>554</v>
      </c>
      <c r="BJ13" t="s">
        <v>555</v>
      </c>
      <c r="BK13" t="s">
        <v>556</v>
      </c>
    </row>
    <row r="14" spans="1:63" ht="18.75" customHeight="1" thickTop="1">
      <c r="A14" s="113" t="s">
        <v>25</v>
      </c>
      <c r="B14" s="160"/>
      <c r="C14" s="115" t="s">
        <v>547</v>
      </c>
      <c r="D14" s="115">
        <v>0.4185</v>
      </c>
      <c r="E14" s="115">
        <v>0</v>
      </c>
      <c r="F14" s="114"/>
      <c r="G14" s="115" t="s">
        <v>180</v>
      </c>
      <c r="H14" s="115">
        <v>5.9188</v>
      </c>
      <c r="I14" s="115">
        <v>0</v>
      </c>
      <c r="J14" s="114"/>
      <c r="K14" s="115" t="s">
        <v>180</v>
      </c>
      <c r="L14" s="115">
        <v>0.2565</v>
      </c>
      <c r="M14" s="115">
        <v>0.2</v>
      </c>
      <c r="N14" s="116">
        <f aca="true" t="shared" si="0" ref="N14:N37">D14+H14+L14</f>
        <v>6.5938</v>
      </c>
      <c r="O14" s="117">
        <f aca="true" t="shared" si="1" ref="O14:O37">E14+I14+M14</f>
        <v>0.2</v>
      </c>
      <c r="P14" s="118">
        <v>0.0646</v>
      </c>
      <c r="Q14" s="119">
        <f>Tables!$H$13</f>
        <v>0</v>
      </c>
      <c r="R14" s="114"/>
      <c r="S14" s="115" t="s">
        <v>180</v>
      </c>
      <c r="T14" s="115">
        <v>6.5802</v>
      </c>
      <c r="U14" s="120">
        <v>0.1752</v>
      </c>
      <c r="V14" s="114"/>
      <c r="W14" s="115"/>
      <c r="X14" s="115"/>
      <c r="Y14" s="120"/>
      <c r="Z14" s="114"/>
      <c r="AA14" s="115"/>
      <c r="AB14" s="115"/>
      <c r="AC14" s="115"/>
      <c r="AD14" s="114"/>
      <c r="AE14" s="115"/>
      <c r="AF14" s="115"/>
      <c r="AG14" s="115"/>
      <c r="AH14" s="121">
        <v>0.0319</v>
      </c>
      <c r="AI14" s="114">
        <v>0.089</v>
      </c>
      <c r="AJ14" s="115">
        <v>0.2776</v>
      </c>
      <c r="AK14" s="114">
        <v>4.7863</v>
      </c>
      <c r="AL14" s="115">
        <v>0.1469</v>
      </c>
      <c r="AM14" s="114">
        <v>0.0739</v>
      </c>
      <c r="AN14" s="114">
        <f>IF(AY14=0,"",AY14)</f>
        <v>2.1646</v>
      </c>
      <c r="AO14" s="116">
        <f aca="true" t="shared" si="2" ref="AO14:AO43">P14+T14+X14+AB14+AF14+AI14+AK14+AN14+AH14</f>
        <v>13.7166</v>
      </c>
      <c r="AP14" s="117">
        <f aca="true" t="shared" si="3" ref="AP14:AP43">Q14+U14+Y14+AC14+AG14+AJ14+AL14+AM14</f>
        <v>0.6736</v>
      </c>
      <c r="AQ14" s="122">
        <f aca="true" t="shared" si="4" ref="AQ14:AQ43">N14+O14+AO14+AP14</f>
        <v>21.184</v>
      </c>
      <c r="AR14" s="123" t="s">
        <v>25</v>
      </c>
      <c r="AS14" s="190"/>
      <c r="AT14" s="198">
        <f>AQ14-AU14</f>
        <v>0</v>
      </c>
      <c r="AU14" s="173">
        <v>21.184</v>
      </c>
      <c r="AV14" s="165" t="s">
        <v>25</v>
      </c>
      <c r="AW14" s="173">
        <v>0.3235</v>
      </c>
      <c r="AX14">
        <v>1.8411</v>
      </c>
      <c r="AY14">
        <f>AW14+AX14</f>
        <v>2.1646</v>
      </c>
      <c r="AZ14">
        <f>N14-BF14</f>
        <v>0</v>
      </c>
      <c r="BA14">
        <f>O14-BG14</f>
        <v>0</v>
      </c>
      <c r="BB14">
        <f>AO14-BI14</f>
        <v>0</v>
      </c>
      <c r="BC14">
        <f>AP14-BJ14</f>
        <v>0</v>
      </c>
      <c r="BD14" s="8" t="s">
        <v>25</v>
      </c>
      <c r="BE14" s="9">
        <v>26</v>
      </c>
      <c r="BF14">
        <v>6.5938</v>
      </c>
      <c r="BG14">
        <v>0.2</v>
      </c>
      <c r="BH14">
        <v>6.7938</v>
      </c>
      <c r="BI14">
        <v>13.7166</v>
      </c>
      <c r="BJ14">
        <v>0.6736</v>
      </c>
      <c r="BK14">
        <v>14.3902</v>
      </c>
    </row>
    <row r="15" spans="1:63" ht="16.5" customHeight="1">
      <c r="A15" s="124" t="s">
        <v>26</v>
      </c>
      <c r="B15" s="160"/>
      <c r="C15" s="115" t="s">
        <v>547</v>
      </c>
      <c r="D15" s="115">
        <v>0.4576</v>
      </c>
      <c r="E15" s="115">
        <v>0</v>
      </c>
      <c r="F15" s="114"/>
      <c r="G15" s="115" t="s">
        <v>180</v>
      </c>
      <c r="H15" s="115">
        <v>6.5281</v>
      </c>
      <c r="I15" s="115">
        <v>0</v>
      </c>
      <c r="J15" s="114"/>
      <c r="K15" s="115" t="s">
        <v>180</v>
      </c>
      <c r="L15" s="115">
        <v>0.2828</v>
      </c>
      <c r="M15" s="115">
        <v>0.2203</v>
      </c>
      <c r="N15" s="116">
        <f t="shared" si="0"/>
        <v>7.2685</v>
      </c>
      <c r="O15" s="117">
        <f t="shared" si="1"/>
        <v>0.2203</v>
      </c>
      <c r="P15" s="118">
        <v>0.0701</v>
      </c>
      <c r="Q15" s="119">
        <f>Tables!$D$13</f>
        <v>0</v>
      </c>
      <c r="R15" s="114"/>
      <c r="S15" s="115"/>
      <c r="T15" s="115"/>
      <c r="U15" s="120"/>
      <c r="V15" s="114"/>
      <c r="W15" s="115"/>
      <c r="X15" s="115"/>
      <c r="Y15" s="120"/>
      <c r="Z15" s="114"/>
      <c r="AA15" s="115"/>
      <c r="AB15" s="115"/>
      <c r="AC15" s="115"/>
      <c r="AD15" s="114"/>
      <c r="AE15" s="115"/>
      <c r="AF15" s="115"/>
      <c r="AG15" s="115"/>
      <c r="AH15" s="118">
        <v>0.0369</v>
      </c>
      <c r="AI15" s="114"/>
      <c r="AJ15" s="115"/>
      <c r="AK15" s="114">
        <v>5.2334</v>
      </c>
      <c r="AL15" s="115">
        <v>0.1602</v>
      </c>
      <c r="AM15" s="114"/>
      <c r="AN15" s="114">
        <f aca="true" t="shared" si="5" ref="AN15:AN78">IF(AY15=0,"",AY15)</f>
      </c>
      <c r="AO15" s="126">
        <f t="shared" si="2"/>
        <v>5.3404</v>
      </c>
      <c r="AP15" s="117">
        <f t="shared" si="3"/>
        <v>0.1602</v>
      </c>
      <c r="AQ15" s="122">
        <f t="shared" si="4"/>
        <v>12.9894</v>
      </c>
      <c r="AR15" s="127" t="s">
        <v>26</v>
      </c>
      <c r="AS15" s="190"/>
      <c r="AT15" s="198">
        <f aca="true" t="shared" si="6" ref="AT15:AT78">AQ15-AU15</f>
        <v>0</v>
      </c>
      <c r="AU15" s="173">
        <v>12.9894</v>
      </c>
      <c r="AV15" s="165" t="s">
        <v>26</v>
      </c>
      <c r="AW15" s="173"/>
      <c r="AX15" s="3"/>
      <c r="AY15">
        <f aca="true" t="shared" si="7" ref="AY15:AY78">AW15+AX15</f>
        <v>0</v>
      </c>
      <c r="AZ15">
        <f aca="true" t="shared" si="8" ref="AZ15:AZ78">N15-BF15</f>
        <v>0</v>
      </c>
      <c r="BA15">
        <f aca="true" t="shared" si="9" ref="BA15:BA78">O15-BG15</f>
        <v>0</v>
      </c>
      <c r="BB15">
        <f aca="true" t="shared" si="10" ref="BB15:BB78">AO15-BI15</f>
        <v>0</v>
      </c>
      <c r="BC15">
        <f aca="true" t="shared" si="11" ref="BC15:BC78">AP15-BJ15</f>
        <v>0</v>
      </c>
      <c r="BD15" s="8" t="s">
        <v>26</v>
      </c>
      <c r="BE15" s="9">
        <v>8</v>
      </c>
      <c r="BF15">
        <v>7.2685</v>
      </c>
      <c r="BG15">
        <v>0.2203</v>
      </c>
      <c r="BH15">
        <v>7.4888</v>
      </c>
      <c r="BI15">
        <v>5.3404</v>
      </c>
      <c r="BJ15">
        <v>0.1602</v>
      </c>
      <c r="BK15">
        <v>5.5006</v>
      </c>
    </row>
    <row r="16" spans="1:63" ht="16.5" customHeight="1">
      <c r="A16" s="128" t="s">
        <v>27</v>
      </c>
      <c r="B16" s="161"/>
      <c r="C16" s="129" t="s">
        <v>174</v>
      </c>
      <c r="D16" s="129">
        <v>0.1538</v>
      </c>
      <c r="E16" s="115">
        <v>0</v>
      </c>
      <c r="F16" s="125"/>
      <c r="G16" s="129" t="s">
        <v>214</v>
      </c>
      <c r="H16" s="129">
        <v>4.9725</v>
      </c>
      <c r="I16" s="129">
        <v>0.3035</v>
      </c>
      <c r="J16" s="125"/>
      <c r="K16" s="129" t="s">
        <v>180</v>
      </c>
      <c r="L16" s="129">
        <v>0.2828</v>
      </c>
      <c r="M16" s="129">
        <v>0.2203</v>
      </c>
      <c r="N16" s="126">
        <f t="shared" si="0"/>
        <v>5.4091000000000005</v>
      </c>
      <c r="O16" s="130">
        <f t="shared" si="1"/>
        <v>0.5238</v>
      </c>
      <c r="P16" s="131">
        <v>0.0701</v>
      </c>
      <c r="Q16" s="132">
        <f>Tables!$D$13</f>
        <v>0</v>
      </c>
      <c r="R16" s="125"/>
      <c r="S16" s="129"/>
      <c r="T16" s="129"/>
      <c r="U16" s="133"/>
      <c r="V16" s="125"/>
      <c r="W16" s="129"/>
      <c r="X16" s="129"/>
      <c r="Y16" s="133"/>
      <c r="Z16" s="125"/>
      <c r="AA16" s="129" t="s">
        <v>188</v>
      </c>
      <c r="AB16" s="129">
        <v>2.0545</v>
      </c>
      <c r="AC16" s="129">
        <v>0</v>
      </c>
      <c r="AD16" s="125"/>
      <c r="AE16" s="129"/>
      <c r="AF16" s="129"/>
      <c r="AG16" s="129"/>
      <c r="AH16" s="131">
        <v>0.0369</v>
      </c>
      <c r="AI16" s="125"/>
      <c r="AJ16" s="129"/>
      <c r="AK16" s="125">
        <v>5.2334</v>
      </c>
      <c r="AL16" s="129">
        <v>0.1602</v>
      </c>
      <c r="AM16" s="125"/>
      <c r="AN16" s="114">
        <f t="shared" si="5"/>
      </c>
      <c r="AO16" s="126">
        <f t="shared" si="2"/>
        <v>7.3949</v>
      </c>
      <c r="AP16" s="130">
        <f t="shared" si="3"/>
        <v>0.1602</v>
      </c>
      <c r="AQ16" s="134">
        <f t="shared" si="4"/>
        <v>13.488</v>
      </c>
      <c r="AR16" s="135" t="s">
        <v>27</v>
      </c>
      <c r="AS16" s="190"/>
      <c r="AT16" s="198">
        <f t="shared" si="6"/>
        <v>0</v>
      </c>
      <c r="AU16" s="173">
        <v>13.488</v>
      </c>
      <c r="AV16" s="165" t="s">
        <v>27</v>
      </c>
      <c r="AW16" s="173"/>
      <c r="AY16">
        <f t="shared" si="7"/>
        <v>0</v>
      </c>
      <c r="AZ16">
        <f t="shared" si="8"/>
        <v>0</v>
      </c>
      <c r="BA16">
        <f t="shared" si="9"/>
        <v>0</v>
      </c>
      <c r="BB16">
        <f t="shared" si="10"/>
        <v>0</v>
      </c>
      <c r="BC16">
        <f t="shared" si="11"/>
        <v>0</v>
      </c>
      <c r="BD16" s="8" t="s">
        <v>27</v>
      </c>
      <c r="BE16" s="9">
        <v>8</v>
      </c>
      <c r="BF16">
        <v>5.4091</v>
      </c>
      <c r="BG16">
        <v>0.5238</v>
      </c>
      <c r="BH16">
        <v>5.9329</v>
      </c>
      <c r="BI16">
        <v>7.3949</v>
      </c>
      <c r="BJ16">
        <v>0.1602</v>
      </c>
      <c r="BK16">
        <v>7.5551</v>
      </c>
    </row>
    <row r="17" spans="1:63" ht="16.5" customHeight="1">
      <c r="A17" s="128" t="s">
        <v>28</v>
      </c>
      <c r="B17" s="161"/>
      <c r="C17" s="129" t="s">
        <v>547</v>
      </c>
      <c r="D17" s="129">
        <v>0.4185</v>
      </c>
      <c r="E17" s="115">
        <v>0</v>
      </c>
      <c r="F17" s="125"/>
      <c r="G17" s="129" t="s">
        <v>202</v>
      </c>
      <c r="H17" s="129">
        <v>4.7425</v>
      </c>
      <c r="I17" s="129">
        <v>0.968</v>
      </c>
      <c r="J17" s="125"/>
      <c r="K17" s="129" t="s">
        <v>195</v>
      </c>
      <c r="L17" s="129">
        <v>0.4689</v>
      </c>
      <c r="M17" s="129">
        <v>0</v>
      </c>
      <c r="N17" s="126">
        <f t="shared" si="0"/>
        <v>5.629899999999999</v>
      </c>
      <c r="O17" s="130">
        <f t="shared" si="1"/>
        <v>0.968</v>
      </c>
      <c r="P17" s="131">
        <v>0.0646</v>
      </c>
      <c r="Q17" s="132">
        <f>Tables!$H$13</f>
        <v>0</v>
      </c>
      <c r="R17" s="125"/>
      <c r="S17" s="129" t="s">
        <v>180</v>
      </c>
      <c r="T17" s="129">
        <v>6.5802</v>
      </c>
      <c r="U17" s="133">
        <v>0.1752</v>
      </c>
      <c r="V17" s="125"/>
      <c r="W17" s="129"/>
      <c r="X17" s="129"/>
      <c r="Y17" s="133"/>
      <c r="Z17" s="125"/>
      <c r="AA17" s="129"/>
      <c r="AB17" s="129"/>
      <c r="AC17" s="129"/>
      <c r="AD17" s="125"/>
      <c r="AE17" s="129" t="s">
        <v>0</v>
      </c>
      <c r="AF17" s="129"/>
      <c r="AG17" s="129"/>
      <c r="AH17" s="131">
        <v>0.0829</v>
      </c>
      <c r="AI17" s="125">
        <v>0.089</v>
      </c>
      <c r="AJ17" s="129">
        <v>0.2776</v>
      </c>
      <c r="AK17" s="125">
        <v>4.7863</v>
      </c>
      <c r="AL17" s="129">
        <v>0.1469</v>
      </c>
      <c r="AM17" s="125">
        <v>0.0739</v>
      </c>
      <c r="AN17" s="114">
        <f t="shared" si="5"/>
        <v>1.7094999999999998</v>
      </c>
      <c r="AO17" s="126">
        <f t="shared" si="2"/>
        <v>13.3125</v>
      </c>
      <c r="AP17" s="130">
        <f t="shared" si="3"/>
        <v>0.6736</v>
      </c>
      <c r="AQ17" s="134">
        <f t="shared" si="4"/>
        <v>20.584</v>
      </c>
      <c r="AR17" s="135" t="s">
        <v>28</v>
      </c>
      <c r="AS17" s="190"/>
      <c r="AT17" s="198">
        <f t="shared" si="6"/>
        <v>0</v>
      </c>
      <c r="AU17" s="173">
        <v>20.584</v>
      </c>
      <c r="AV17" s="165" t="s">
        <v>28</v>
      </c>
      <c r="AW17" s="173">
        <v>0.3235</v>
      </c>
      <c r="AX17">
        <v>1.386</v>
      </c>
      <c r="AY17">
        <f t="shared" si="7"/>
        <v>1.7094999999999998</v>
      </c>
      <c r="AZ17">
        <f t="shared" si="8"/>
        <v>0</v>
      </c>
      <c r="BA17">
        <f t="shared" si="9"/>
        <v>0</v>
      </c>
      <c r="BB17">
        <f t="shared" si="10"/>
        <v>0</v>
      </c>
      <c r="BC17">
        <f t="shared" si="11"/>
        <v>0</v>
      </c>
      <c r="BD17" s="8" t="s">
        <v>28</v>
      </c>
      <c r="BE17" s="9">
        <v>25</v>
      </c>
      <c r="BF17">
        <v>5.6299</v>
      </c>
      <c r="BG17">
        <v>0.968</v>
      </c>
      <c r="BH17">
        <v>6.5979</v>
      </c>
      <c r="BI17">
        <v>13.3125</v>
      </c>
      <c r="BJ17">
        <v>0.6736</v>
      </c>
      <c r="BK17">
        <v>13.9861</v>
      </c>
    </row>
    <row r="18" spans="1:63" ht="16.5" customHeight="1">
      <c r="A18" s="128" t="s">
        <v>29</v>
      </c>
      <c r="B18" s="161"/>
      <c r="C18" s="129" t="s">
        <v>547</v>
      </c>
      <c r="D18" s="129">
        <v>0.4185</v>
      </c>
      <c r="E18" s="115">
        <v>0</v>
      </c>
      <c r="F18" s="125"/>
      <c r="G18" s="129" t="s">
        <v>211</v>
      </c>
      <c r="H18" s="129">
        <v>4.2358</v>
      </c>
      <c r="I18" s="129">
        <v>2.0395</v>
      </c>
      <c r="J18" s="125"/>
      <c r="K18" s="129" t="s">
        <v>180</v>
      </c>
      <c r="L18" s="129">
        <v>0.2565</v>
      </c>
      <c r="M18" s="129">
        <v>0.2</v>
      </c>
      <c r="N18" s="126">
        <f t="shared" si="0"/>
        <v>4.9108</v>
      </c>
      <c r="O18" s="130">
        <f t="shared" si="1"/>
        <v>2.2395</v>
      </c>
      <c r="P18" s="131">
        <v>0.0646</v>
      </c>
      <c r="Q18" s="132">
        <f>Tables!$H$13</f>
        <v>0</v>
      </c>
      <c r="R18" s="125"/>
      <c r="S18" s="129" t="s">
        <v>180</v>
      </c>
      <c r="T18" s="129">
        <v>6.5802</v>
      </c>
      <c r="U18" s="133">
        <v>0.1752</v>
      </c>
      <c r="V18" s="125"/>
      <c r="W18" s="129"/>
      <c r="X18" s="129"/>
      <c r="Y18" s="133"/>
      <c r="Z18" s="125"/>
      <c r="AA18" s="129"/>
      <c r="AB18" s="129"/>
      <c r="AC18" s="129"/>
      <c r="AD18" s="125"/>
      <c r="AE18" s="129"/>
      <c r="AF18" s="129"/>
      <c r="AG18" s="129"/>
      <c r="AH18" s="131">
        <v>0.0829</v>
      </c>
      <c r="AI18" s="125">
        <v>0.089</v>
      </c>
      <c r="AJ18" s="129">
        <v>0.2776</v>
      </c>
      <c r="AK18" s="125">
        <v>4.7863</v>
      </c>
      <c r="AL18" s="129">
        <v>0.1469</v>
      </c>
      <c r="AM18" s="125">
        <v>0.0739</v>
      </c>
      <c r="AN18" s="114">
        <f t="shared" si="5"/>
        <v>2.1529</v>
      </c>
      <c r="AO18" s="126">
        <f t="shared" si="2"/>
        <v>13.755899999999999</v>
      </c>
      <c r="AP18" s="130">
        <f t="shared" si="3"/>
        <v>0.6736</v>
      </c>
      <c r="AQ18" s="134">
        <f t="shared" si="4"/>
        <v>21.5798</v>
      </c>
      <c r="AR18" s="135" t="s">
        <v>29</v>
      </c>
      <c r="AS18" s="190"/>
      <c r="AT18" s="198">
        <f t="shared" si="6"/>
        <v>0</v>
      </c>
      <c r="AU18" s="173">
        <v>21.5798</v>
      </c>
      <c r="AV18" s="165" t="s">
        <v>29</v>
      </c>
      <c r="AW18" s="173">
        <v>0.3235</v>
      </c>
      <c r="AX18">
        <v>1.8294</v>
      </c>
      <c r="AY18">
        <f t="shared" si="7"/>
        <v>2.1529</v>
      </c>
      <c r="AZ18">
        <f t="shared" si="8"/>
        <v>0</v>
      </c>
      <c r="BA18">
        <f t="shared" si="9"/>
        <v>0</v>
      </c>
      <c r="BB18">
        <f t="shared" si="10"/>
        <v>0</v>
      </c>
      <c r="BC18">
        <f t="shared" si="11"/>
        <v>0</v>
      </c>
      <c r="BD18" s="8" t="s">
        <v>29</v>
      </c>
      <c r="BE18" s="9">
        <v>25</v>
      </c>
      <c r="BF18">
        <v>4.9108</v>
      </c>
      <c r="BG18">
        <v>2.2395</v>
      </c>
      <c r="BH18">
        <v>7.1503</v>
      </c>
      <c r="BI18">
        <v>13.7559</v>
      </c>
      <c r="BJ18">
        <v>0.6736</v>
      </c>
      <c r="BK18">
        <v>14.4295</v>
      </c>
    </row>
    <row r="19" spans="1:63" ht="16.5" customHeight="1">
      <c r="A19" s="128" t="s">
        <v>30</v>
      </c>
      <c r="B19" s="161"/>
      <c r="C19" s="129" t="s">
        <v>547</v>
      </c>
      <c r="D19" s="129">
        <v>0.4576</v>
      </c>
      <c r="E19" s="115">
        <v>0</v>
      </c>
      <c r="F19" s="125"/>
      <c r="G19" s="129" t="s">
        <v>180</v>
      </c>
      <c r="H19" s="129">
        <v>6.5281</v>
      </c>
      <c r="I19" s="129">
        <v>0</v>
      </c>
      <c r="J19" s="125"/>
      <c r="K19" s="129" t="s">
        <v>180</v>
      </c>
      <c r="L19" s="129">
        <v>0.2828</v>
      </c>
      <c r="M19" s="129">
        <v>0.2203</v>
      </c>
      <c r="N19" s="126">
        <f t="shared" si="0"/>
        <v>7.2685</v>
      </c>
      <c r="O19" s="130">
        <f t="shared" si="1"/>
        <v>0.2203</v>
      </c>
      <c r="P19" s="131">
        <v>0.0701</v>
      </c>
      <c r="Q19" s="132">
        <f>Tables!$D$13</f>
        <v>0</v>
      </c>
      <c r="R19" s="125"/>
      <c r="S19" s="129"/>
      <c r="T19" s="129"/>
      <c r="U19" s="133"/>
      <c r="V19" s="125"/>
      <c r="W19" s="129" t="s">
        <v>248</v>
      </c>
      <c r="X19" s="129">
        <v>0.7661</v>
      </c>
      <c r="Y19" s="133">
        <v>0</v>
      </c>
      <c r="Z19" s="125"/>
      <c r="AA19" s="129" t="s">
        <v>150</v>
      </c>
      <c r="AB19" s="129">
        <v>1.7752</v>
      </c>
      <c r="AC19" s="129">
        <v>0.0682</v>
      </c>
      <c r="AD19" s="125"/>
      <c r="AE19" s="129"/>
      <c r="AF19" s="129"/>
      <c r="AG19" s="129"/>
      <c r="AH19" s="131">
        <v>0.0369</v>
      </c>
      <c r="AI19" s="125">
        <v>0.0966</v>
      </c>
      <c r="AJ19" s="129">
        <v>0.3018</v>
      </c>
      <c r="AK19" s="125">
        <v>5.2334</v>
      </c>
      <c r="AL19" s="129">
        <v>0.1602</v>
      </c>
      <c r="AM19" s="125">
        <v>0.0803</v>
      </c>
      <c r="AN19" s="114">
        <f t="shared" si="5"/>
      </c>
      <c r="AO19" s="126">
        <f t="shared" si="2"/>
        <v>7.9783</v>
      </c>
      <c r="AP19" s="130">
        <f t="shared" si="3"/>
        <v>0.6105</v>
      </c>
      <c r="AQ19" s="134">
        <f t="shared" si="4"/>
        <v>16.0776</v>
      </c>
      <c r="AR19" s="135" t="s">
        <v>30</v>
      </c>
      <c r="AS19" s="190"/>
      <c r="AT19" s="198">
        <f t="shared" si="6"/>
        <v>0</v>
      </c>
      <c r="AU19" s="173">
        <v>16.0776</v>
      </c>
      <c r="AV19" s="165" t="s">
        <v>30</v>
      </c>
      <c r="AW19" s="173"/>
      <c r="AY19">
        <f t="shared" si="7"/>
        <v>0</v>
      </c>
      <c r="AZ19">
        <f t="shared" si="8"/>
        <v>0</v>
      </c>
      <c r="BA19">
        <f t="shared" si="9"/>
        <v>0</v>
      </c>
      <c r="BB19">
        <f t="shared" si="10"/>
        <v>0</v>
      </c>
      <c r="BC19">
        <f t="shared" si="11"/>
        <v>0</v>
      </c>
      <c r="BD19" s="8" t="s">
        <v>30</v>
      </c>
      <c r="BE19" s="9">
        <v>14</v>
      </c>
      <c r="BF19">
        <v>7.2685</v>
      </c>
      <c r="BG19">
        <v>0.2203</v>
      </c>
      <c r="BH19">
        <v>7.4888</v>
      </c>
      <c r="BI19">
        <v>7.9783</v>
      </c>
      <c r="BJ19">
        <v>0.6105</v>
      </c>
      <c r="BK19">
        <v>8.5888</v>
      </c>
    </row>
    <row r="20" spans="1:63" ht="16.5" customHeight="1">
      <c r="A20" s="128" t="s">
        <v>31</v>
      </c>
      <c r="B20" s="161"/>
      <c r="C20" s="129" t="s">
        <v>547</v>
      </c>
      <c r="D20" s="129">
        <v>0.448</v>
      </c>
      <c r="E20" s="115">
        <v>0</v>
      </c>
      <c r="F20" s="136" t="s">
        <v>32</v>
      </c>
      <c r="G20" s="129" t="s">
        <v>156</v>
      </c>
      <c r="H20" s="129">
        <v>4.5268</v>
      </c>
      <c r="I20" s="129">
        <v>1.1594</v>
      </c>
      <c r="J20" s="125"/>
      <c r="K20" s="129" t="s">
        <v>195</v>
      </c>
      <c r="L20" s="129">
        <v>0.4813</v>
      </c>
      <c r="M20" s="129">
        <v>0</v>
      </c>
      <c r="N20" s="126">
        <f t="shared" si="0"/>
        <v>5.4561</v>
      </c>
      <c r="O20" s="130">
        <f t="shared" si="1"/>
        <v>1.1594</v>
      </c>
      <c r="P20" s="131">
        <v>0.0687</v>
      </c>
      <c r="Q20" s="132">
        <f>Tables!$D$13</f>
        <v>0</v>
      </c>
      <c r="R20" s="125"/>
      <c r="S20" s="129" t="s">
        <v>156</v>
      </c>
      <c r="T20" s="129">
        <v>3.5364</v>
      </c>
      <c r="U20" s="133">
        <v>0.0521</v>
      </c>
      <c r="V20" s="125"/>
      <c r="W20" s="129"/>
      <c r="X20" s="129"/>
      <c r="Y20" s="133"/>
      <c r="Z20" s="125"/>
      <c r="AA20" s="129"/>
      <c r="AB20" s="129"/>
      <c r="AC20" s="129"/>
      <c r="AD20" s="125"/>
      <c r="AE20" s="129"/>
      <c r="AF20" s="129"/>
      <c r="AG20" s="129"/>
      <c r="AH20" s="131">
        <v>0.0859</v>
      </c>
      <c r="AI20" s="125">
        <v>0.0946</v>
      </c>
      <c r="AJ20" s="129">
        <v>0.2985</v>
      </c>
      <c r="AK20" s="125">
        <v>5.1414</v>
      </c>
      <c r="AL20" s="129">
        <v>0.1569</v>
      </c>
      <c r="AM20" s="125">
        <v>0.0786</v>
      </c>
      <c r="AN20" s="114">
        <f t="shared" si="5"/>
        <v>0.2031</v>
      </c>
      <c r="AO20" s="126">
        <f t="shared" si="2"/>
        <v>9.1301</v>
      </c>
      <c r="AP20" s="130">
        <f t="shared" si="3"/>
        <v>0.5861</v>
      </c>
      <c r="AQ20" s="134">
        <f t="shared" si="4"/>
        <v>16.331699999999998</v>
      </c>
      <c r="AR20" s="135" t="s">
        <v>31</v>
      </c>
      <c r="AS20" s="190"/>
      <c r="AT20" s="198">
        <f t="shared" si="6"/>
        <v>0</v>
      </c>
      <c r="AU20" s="173">
        <v>16.3317</v>
      </c>
      <c r="AV20" s="165" t="s">
        <v>31</v>
      </c>
      <c r="AW20" s="173">
        <v>0</v>
      </c>
      <c r="AX20">
        <v>0.2031</v>
      </c>
      <c r="AY20">
        <f t="shared" si="7"/>
        <v>0.2031</v>
      </c>
      <c r="AZ20">
        <f t="shared" si="8"/>
        <v>0</v>
      </c>
      <c r="BA20">
        <f t="shared" si="9"/>
        <v>0</v>
      </c>
      <c r="BB20">
        <f t="shared" si="10"/>
        <v>0</v>
      </c>
      <c r="BC20">
        <f t="shared" si="11"/>
        <v>0</v>
      </c>
      <c r="BD20" s="8" t="s">
        <v>31</v>
      </c>
      <c r="BE20" s="9">
        <v>14</v>
      </c>
      <c r="BF20">
        <v>5.4561</v>
      </c>
      <c r="BG20">
        <v>1.1594</v>
      </c>
      <c r="BH20">
        <v>6.6155</v>
      </c>
      <c r="BI20">
        <v>9.1301</v>
      </c>
      <c r="BJ20">
        <v>0.5861</v>
      </c>
      <c r="BK20">
        <v>9.7162</v>
      </c>
    </row>
    <row r="21" spans="1:63" ht="16.5" customHeight="1">
      <c r="A21" s="128" t="s">
        <v>33</v>
      </c>
      <c r="B21" s="161"/>
      <c r="C21" s="129" t="s">
        <v>547</v>
      </c>
      <c r="D21" s="129">
        <v>0.4576</v>
      </c>
      <c r="E21" s="115">
        <v>0</v>
      </c>
      <c r="F21" s="136" t="s">
        <v>32</v>
      </c>
      <c r="G21" s="129" t="s">
        <v>156</v>
      </c>
      <c r="H21" s="129">
        <v>4.5268</v>
      </c>
      <c r="I21" s="129">
        <v>1.1594</v>
      </c>
      <c r="J21" s="125"/>
      <c r="K21" s="129" t="s">
        <v>195</v>
      </c>
      <c r="L21" s="129">
        <v>0.4917</v>
      </c>
      <c r="M21" s="129">
        <v>0</v>
      </c>
      <c r="N21" s="126">
        <f t="shared" si="0"/>
        <v>5.4761</v>
      </c>
      <c r="O21" s="130">
        <f t="shared" si="1"/>
        <v>1.1594</v>
      </c>
      <c r="P21" s="131">
        <v>0.0701</v>
      </c>
      <c r="Q21" s="132">
        <f>Tables!$D$13</f>
        <v>0</v>
      </c>
      <c r="R21" s="125"/>
      <c r="S21" s="129"/>
      <c r="T21" s="129"/>
      <c r="U21" s="133"/>
      <c r="V21" s="125"/>
      <c r="W21" s="129"/>
      <c r="X21" s="129"/>
      <c r="Y21" s="133"/>
      <c r="Z21" s="125"/>
      <c r="AA21" s="129" t="s">
        <v>157</v>
      </c>
      <c r="AB21" s="129">
        <v>2.75</v>
      </c>
      <c r="AC21" s="129">
        <v>0</v>
      </c>
      <c r="AD21" s="125"/>
      <c r="AE21" s="129"/>
      <c r="AF21" s="129"/>
      <c r="AG21" s="129"/>
      <c r="AH21" s="131">
        <v>0.0877</v>
      </c>
      <c r="AI21" s="125">
        <v>0.0966</v>
      </c>
      <c r="AJ21" s="129">
        <v>0.3018</v>
      </c>
      <c r="AK21" s="125">
        <v>5.2334</v>
      </c>
      <c r="AL21" s="129">
        <v>0.1602</v>
      </c>
      <c r="AM21" s="125">
        <v>0.0803</v>
      </c>
      <c r="AN21" s="114">
        <f t="shared" si="5"/>
      </c>
      <c r="AO21" s="126">
        <f t="shared" si="2"/>
        <v>8.2378</v>
      </c>
      <c r="AP21" s="130">
        <f t="shared" si="3"/>
        <v>0.5423</v>
      </c>
      <c r="AQ21" s="134">
        <f t="shared" si="4"/>
        <v>15.415600000000001</v>
      </c>
      <c r="AR21" s="135" t="s">
        <v>33</v>
      </c>
      <c r="AS21" s="190"/>
      <c r="AT21" s="198">
        <f t="shared" si="6"/>
        <v>0</v>
      </c>
      <c r="AU21" s="173">
        <v>15.4156</v>
      </c>
      <c r="AV21" s="165" t="s">
        <v>33</v>
      </c>
      <c r="AW21" s="173"/>
      <c r="AY21">
        <f t="shared" si="7"/>
        <v>0</v>
      </c>
      <c r="AZ21">
        <f t="shared" si="8"/>
        <v>0</v>
      </c>
      <c r="BA21">
        <f t="shared" si="9"/>
        <v>0</v>
      </c>
      <c r="BB21">
        <f t="shared" si="10"/>
        <v>0</v>
      </c>
      <c r="BC21">
        <f t="shared" si="11"/>
        <v>0</v>
      </c>
      <c r="BD21" s="8" t="s">
        <v>33</v>
      </c>
      <c r="BE21" s="9">
        <v>12</v>
      </c>
      <c r="BF21">
        <v>5.4761</v>
      </c>
      <c r="BG21">
        <v>1.1594</v>
      </c>
      <c r="BH21">
        <v>6.6355</v>
      </c>
      <c r="BI21">
        <v>8.2378</v>
      </c>
      <c r="BJ21">
        <v>0.5423</v>
      </c>
      <c r="BK21">
        <v>8.7801</v>
      </c>
    </row>
    <row r="22" spans="1:63" ht="16.5" customHeight="1">
      <c r="A22" s="128" t="s">
        <v>34</v>
      </c>
      <c r="B22" s="161"/>
      <c r="C22" s="129" t="s">
        <v>547</v>
      </c>
      <c r="D22" s="129">
        <v>0.4576</v>
      </c>
      <c r="E22" s="115">
        <v>0</v>
      </c>
      <c r="F22" s="136" t="s">
        <v>32</v>
      </c>
      <c r="G22" s="129" t="s">
        <v>156</v>
      </c>
      <c r="H22" s="129">
        <v>4.5268</v>
      </c>
      <c r="I22" s="129">
        <v>1.1594</v>
      </c>
      <c r="J22" s="125"/>
      <c r="K22" s="129" t="s">
        <v>195</v>
      </c>
      <c r="L22" s="129">
        <v>0.4917</v>
      </c>
      <c r="M22" s="129">
        <v>0</v>
      </c>
      <c r="N22" s="126">
        <f t="shared" si="0"/>
        <v>5.4761</v>
      </c>
      <c r="O22" s="130">
        <f t="shared" si="1"/>
        <v>1.1594</v>
      </c>
      <c r="P22" s="131">
        <v>0.0701</v>
      </c>
      <c r="Q22" s="132">
        <f>Tables!$D$13</f>
        <v>0</v>
      </c>
      <c r="R22" s="125"/>
      <c r="S22" s="129"/>
      <c r="T22" s="129"/>
      <c r="U22" s="133"/>
      <c r="V22" s="125"/>
      <c r="W22" s="129" t="s">
        <v>238</v>
      </c>
      <c r="X22" s="129">
        <v>0.2423</v>
      </c>
      <c r="Y22" s="133">
        <v>0</v>
      </c>
      <c r="Z22" s="125"/>
      <c r="AA22" s="129" t="s">
        <v>157</v>
      </c>
      <c r="AB22" s="129">
        <v>2.75</v>
      </c>
      <c r="AC22" s="129">
        <v>0</v>
      </c>
      <c r="AD22" s="125"/>
      <c r="AE22" s="129"/>
      <c r="AF22" s="129"/>
      <c r="AG22" s="129"/>
      <c r="AH22" s="131">
        <v>0.0877</v>
      </c>
      <c r="AI22" s="125">
        <v>0.0966</v>
      </c>
      <c r="AJ22" s="129">
        <v>0.3018</v>
      </c>
      <c r="AK22" s="125">
        <v>5.2334</v>
      </c>
      <c r="AL22" s="129">
        <v>0.1602</v>
      </c>
      <c r="AM22" s="125">
        <v>0.0803</v>
      </c>
      <c r="AN22" s="114">
        <f t="shared" si="5"/>
      </c>
      <c r="AO22" s="126">
        <f t="shared" si="2"/>
        <v>8.4801</v>
      </c>
      <c r="AP22" s="130">
        <f t="shared" si="3"/>
        <v>0.5423</v>
      </c>
      <c r="AQ22" s="134">
        <f t="shared" si="4"/>
        <v>15.657900000000001</v>
      </c>
      <c r="AR22" s="135" t="s">
        <v>34</v>
      </c>
      <c r="AS22" s="190"/>
      <c r="AT22" s="198">
        <f t="shared" si="6"/>
        <v>0</v>
      </c>
      <c r="AU22" s="173">
        <v>15.6579</v>
      </c>
      <c r="AV22" s="165" t="s">
        <v>34</v>
      </c>
      <c r="AW22" s="173"/>
      <c r="AY22">
        <f t="shared" si="7"/>
        <v>0</v>
      </c>
      <c r="AZ22">
        <f t="shared" si="8"/>
        <v>0</v>
      </c>
      <c r="BA22">
        <f t="shared" si="9"/>
        <v>0</v>
      </c>
      <c r="BB22">
        <f t="shared" si="10"/>
        <v>0</v>
      </c>
      <c r="BC22">
        <f t="shared" si="11"/>
        <v>0</v>
      </c>
      <c r="BD22" s="8" t="s">
        <v>34</v>
      </c>
      <c r="BE22" s="9">
        <v>13</v>
      </c>
      <c r="BF22">
        <v>5.4761</v>
      </c>
      <c r="BG22">
        <v>1.1594</v>
      </c>
      <c r="BH22">
        <v>6.6355</v>
      </c>
      <c r="BI22">
        <v>8.4801</v>
      </c>
      <c r="BJ22">
        <v>0.5423</v>
      </c>
      <c r="BK22">
        <v>9.0224</v>
      </c>
    </row>
    <row r="23" spans="1:63" ht="16.5" customHeight="1">
      <c r="A23" s="128" t="s">
        <v>35</v>
      </c>
      <c r="B23" s="161"/>
      <c r="C23" s="129" t="s">
        <v>547</v>
      </c>
      <c r="D23" s="129">
        <v>0.4576</v>
      </c>
      <c r="E23" s="115">
        <v>0</v>
      </c>
      <c r="F23" s="125"/>
      <c r="G23" s="129" t="s">
        <v>205</v>
      </c>
      <c r="H23" s="129">
        <v>4.4626</v>
      </c>
      <c r="I23" s="129">
        <v>1.3521</v>
      </c>
      <c r="J23" s="125"/>
      <c r="K23" s="129" t="s">
        <v>195</v>
      </c>
      <c r="L23" s="129">
        <v>0.4917</v>
      </c>
      <c r="M23" s="129">
        <v>0</v>
      </c>
      <c r="N23" s="126">
        <f t="shared" si="0"/>
        <v>5.4119</v>
      </c>
      <c r="O23" s="130">
        <f t="shared" si="1"/>
        <v>1.3521</v>
      </c>
      <c r="P23" s="131">
        <v>0.0701</v>
      </c>
      <c r="Q23" s="132">
        <f>Tables!$D$13</f>
        <v>0</v>
      </c>
      <c r="R23" s="125"/>
      <c r="S23" s="129"/>
      <c r="T23" s="129"/>
      <c r="U23" s="133"/>
      <c r="V23" s="125"/>
      <c r="W23" s="129"/>
      <c r="X23" s="129"/>
      <c r="Y23" s="133"/>
      <c r="Z23" s="125"/>
      <c r="AA23" s="129"/>
      <c r="AB23" s="129"/>
      <c r="AC23" s="129"/>
      <c r="AD23" s="125"/>
      <c r="AE23" s="129"/>
      <c r="AF23" s="129"/>
      <c r="AG23" s="129"/>
      <c r="AH23" s="131">
        <v>0.0877</v>
      </c>
      <c r="AI23" s="125">
        <v>0.0966</v>
      </c>
      <c r="AJ23" s="129">
        <v>0.3018</v>
      </c>
      <c r="AK23" s="125">
        <v>5.2334</v>
      </c>
      <c r="AL23" s="129">
        <v>0.1602</v>
      </c>
      <c r="AM23" s="125">
        <v>0.0803</v>
      </c>
      <c r="AN23" s="114">
        <f t="shared" si="5"/>
      </c>
      <c r="AO23" s="126">
        <f t="shared" si="2"/>
        <v>5.487799999999999</v>
      </c>
      <c r="AP23" s="130">
        <f t="shared" si="3"/>
        <v>0.5423</v>
      </c>
      <c r="AQ23" s="134">
        <f t="shared" si="4"/>
        <v>12.7941</v>
      </c>
      <c r="AR23" s="135" t="s">
        <v>35</v>
      </c>
      <c r="AS23" s="190"/>
      <c r="AT23" s="198">
        <f t="shared" si="6"/>
        <v>0</v>
      </c>
      <c r="AU23" s="173">
        <v>12.7941</v>
      </c>
      <c r="AV23" s="165" t="s">
        <v>35</v>
      </c>
      <c r="AW23" s="173"/>
      <c r="AY23">
        <f t="shared" si="7"/>
        <v>0</v>
      </c>
      <c r="AZ23">
        <f t="shared" si="8"/>
        <v>0</v>
      </c>
      <c r="BA23">
        <f t="shared" si="9"/>
        <v>0</v>
      </c>
      <c r="BB23">
        <f t="shared" si="10"/>
        <v>0</v>
      </c>
      <c r="BC23">
        <f t="shared" si="11"/>
        <v>0</v>
      </c>
      <c r="BD23" s="8" t="s">
        <v>35</v>
      </c>
      <c r="BE23" s="9">
        <v>10</v>
      </c>
      <c r="BF23">
        <v>5.4119</v>
      </c>
      <c r="BG23">
        <v>1.3521</v>
      </c>
      <c r="BH23">
        <v>6.764</v>
      </c>
      <c r="BI23">
        <v>5.4878</v>
      </c>
      <c r="BJ23">
        <v>0.5423</v>
      </c>
      <c r="BK23">
        <v>6.0301</v>
      </c>
    </row>
    <row r="24" spans="1:63" ht="16.5" customHeight="1">
      <c r="A24" s="128" t="s">
        <v>36</v>
      </c>
      <c r="B24" s="161"/>
      <c r="C24" s="129" t="s">
        <v>547</v>
      </c>
      <c r="D24" s="129">
        <v>0.4576</v>
      </c>
      <c r="E24" s="115">
        <v>0</v>
      </c>
      <c r="F24" s="125"/>
      <c r="G24" s="129" t="s">
        <v>205</v>
      </c>
      <c r="H24" s="129">
        <v>4.4626</v>
      </c>
      <c r="I24" s="129">
        <v>1.3521</v>
      </c>
      <c r="J24" s="125"/>
      <c r="K24" s="129" t="s">
        <v>195</v>
      </c>
      <c r="L24" s="129">
        <v>0.4917</v>
      </c>
      <c r="M24" s="129">
        <v>0</v>
      </c>
      <c r="N24" s="126">
        <f t="shared" si="0"/>
        <v>5.4119</v>
      </c>
      <c r="O24" s="130">
        <f t="shared" si="1"/>
        <v>1.3521</v>
      </c>
      <c r="P24" s="131">
        <v>0.0701</v>
      </c>
      <c r="Q24" s="132">
        <f>Tables!$D$13</f>
        <v>0</v>
      </c>
      <c r="R24" s="125"/>
      <c r="S24" s="129"/>
      <c r="T24" s="129"/>
      <c r="U24" s="133"/>
      <c r="V24" s="125"/>
      <c r="W24" s="129"/>
      <c r="X24" s="129"/>
      <c r="Y24" s="133"/>
      <c r="Z24" s="125"/>
      <c r="AA24" s="129" t="s">
        <v>157</v>
      </c>
      <c r="AB24" s="129">
        <v>2.75</v>
      </c>
      <c r="AC24" s="129">
        <v>0</v>
      </c>
      <c r="AD24" s="125"/>
      <c r="AE24" s="129"/>
      <c r="AF24" s="129"/>
      <c r="AG24" s="129"/>
      <c r="AH24" s="131">
        <v>0.0877</v>
      </c>
      <c r="AI24" s="125">
        <v>0.0966</v>
      </c>
      <c r="AJ24" s="129">
        <v>0.3018</v>
      </c>
      <c r="AK24" s="125">
        <v>5.2334</v>
      </c>
      <c r="AL24" s="129">
        <v>0.1602</v>
      </c>
      <c r="AM24" s="125">
        <v>0.0803</v>
      </c>
      <c r="AN24" s="114">
        <f t="shared" si="5"/>
      </c>
      <c r="AO24" s="126">
        <f t="shared" si="2"/>
        <v>8.2378</v>
      </c>
      <c r="AP24" s="130">
        <f t="shared" si="3"/>
        <v>0.5423</v>
      </c>
      <c r="AQ24" s="134">
        <f t="shared" si="4"/>
        <v>15.5441</v>
      </c>
      <c r="AR24" s="135" t="s">
        <v>36</v>
      </c>
      <c r="AS24" s="190"/>
      <c r="AT24" s="198">
        <f t="shared" si="6"/>
        <v>0</v>
      </c>
      <c r="AU24" s="173">
        <v>15.5441</v>
      </c>
      <c r="AV24" s="165" t="s">
        <v>36</v>
      </c>
      <c r="AW24" s="173"/>
      <c r="AY24">
        <f t="shared" si="7"/>
        <v>0</v>
      </c>
      <c r="AZ24">
        <f t="shared" si="8"/>
        <v>0</v>
      </c>
      <c r="BA24">
        <f t="shared" si="9"/>
        <v>0</v>
      </c>
      <c r="BB24">
        <f t="shared" si="10"/>
        <v>0</v>
      </c>
      <c r="BC24">
        <f t="shared" si="11"/>
        <v>0</v>
      </c>
      <c r="BD24" s="8" t="s">
        <v>36</v>
      </c>
      <c r="BE24" s="9">
        <v>11</v>
      </c>
      <c r="BF24">
        <v>5.4119</v>
      </c>
      <c r="BG24">
        <v>1.3521</v>
      </c>
      <c r="BH24">
        <v>6.764</v>
      </c>
      <c r="BI24">
        <v>8.2378</v>
      </c>
      <c r="BJ24">
        <v>0.5423</v>
      </c>
      <c r="BK24">
        <v>8.7801</v>
      </c>
    </row>
    <row r="25" spans="1:63" ht="16.5" customHeight="1">
      <c r="A25" s="128" t="s">
        <v>37</v>
      </c>
      <c r="B25" s="161"/>
      <c r="C25" s="129" t="s">
        <v>547</v>
      </c>
      <c r="D25" s="129">
        <v>0.4185</v>
      </c>
      <c r="E25" s="115">
        <v>0</v>
      </c>
      <c r="F25" s="125"/>
      <c r="G25" s="129" t="s">
        <v>205</v>
      </c>
      <c r="H25" s="129">
        <v>4.3289</v>
      </c>
      <c r="I25" s="129">
        <v>1.3116</v>
      </c>
      <c r="J25" s="125"/>
      <c r="K25" s="129" t="s">
        <v>195</v>
      </c>
      <c r="L25" s="129">
        <v>0.4689</v>
      </c>
      <c r="M25" s="129">
        <v>0</v>
      </c>
      <c r="N25" s="126">
        <f t="shared" si="0"/>
        <v>5.2162999999999995</v>
      </c>
      <c r="O25" s="130">
        <f t="shared" si="1"/>
        <v>1.3116</v>
      </c>
      <c r="P25" s="131">
        <v>0.0646</v>
      </c>
      <c r="Q25" s="132">
        <f>Tables!$H$13</f>
        <v>0</v>
      </c>
      <c r="R25" s="125"/>
      <c r="S25" s="129" t="s">
        <v>180</v>
      </c>
      <c r="T25" s="129">
        <v>6.5802</v>
      </c>
      <c r="U25" s="133">
        <v>0.1752</v>
      </c>
      <c r="V25" s="125"/>
      <c r="W25" s="129"/>
      <c r="X25" s="129"/>
      <c r="Y25" s="133"/>
      <c r="Z25" s="125"/>
      <c r="AA25" s="129"/>
      <c r="AB25" s="129"/>
      <c r="AC25" s="129"/>
      <c r="AD25" s="125"/>
      <c r="AE25" s="129"/>
      <c r="AF25" s="129"/>
      <c r="AG25" s="129"/>
      <c r="AH25" s="131">
        <v>0.0829</v>
      </c>
      <c r="AI25" s="125">
        <v>0.089</v>
      </c>
      <c r="AJ25" s="129">
        <v>0.2776</v>
      </c>
      <c r="AK25" s="125">
        <v>4.7863</v>
      </c>
      <c r="AL25" s="129">
        <v>0.1469</v>
      </c>
      <c r="AM25" s="125">
        <v>0.0739</v>
      </c>
      <c r="AN25" s="114">
        <f t="shared" si="5"/>
        <v>1.7054999999999998</v>
      </c>
      <c r="AO25" s="126">
        <f t="shared" si="2"/>
        <v>13.3085</v>
      </c>
      <c r="AP25" s="130">
        <f t="shared" si="3"/>
        <v>0.6736</v>
      </c>
      <c r="AQ25" s="134">
        <f t="shared" si="4"/>
        <v>20.51</v>
      </c>
      <c r="AR25" s="135" t="s">
        <v>37</v>
      </c>
      <c r="AS25" s="190"/>
      <c r="AT25" s="198">
        <f t="shared" si="6"/>
        <v>0</v>
      </c>
      <c r="AU25" s="173">
        <v>20.51</v>
      </c>
      <c r="AV25" s="165" t="s">
        <v>37</v>
      </c>
      <c r="AW25" s="173">
        <v>0.3235</v>
      </c>
      <c r="AX25">
        <v>1.382</v>
      </c>
      <c r="AY25">
        <f t="shared" si="7"/>
        <v>1.7054999999999998</v>
      </c>
      <c r="AZ25">
        <f t="shared" si="8"/>
        <v>0</v>
      </c>
      <c r="BA25">
        <f t="shared" si="9"/>
        <v>0</v>
      </c>
      <c r="BB25">
        <f t="shared" si="10"/>
        <v>0</v>
      </c>
      <c r="BC25">
        <f t="shared" si="11"/>
        <v>0</v>
      </c>
      <c r="BD25" s="8" t="s">
        <v>37</v>
      </c>
      <c r="BE25" s="9">
        <v>25</v>
      </c>
      <c r="BF25">
        <v>5.2163</v>
      </c>
      <c r="BG25">
        <v>1.3116</v>
      </c>
      <c r="BH25">
        <v>6.5279</v>
      </c>
      <c r="BI25">
        <v>13.3085</v>
      </c>
      <c r="BJ25">
        <v>0.6736</v>
      </c>
      <c r="BK25">
        <v>13.9821</v>
      </c>
    </row>
    <row r="26" spans="1:63" ht="16.5" customHeight="1">
      <c r="A26" s="128" t="s">
        <v>38</v>
      </c>
      <c r="B26" s="161"/>
      <c r="C26" s="129" t="s">
        <v>547</v>
      </c>
      <c r="D26" s="129">
        <v>0.448</v>
      </c>
      <c r="E26" s="115">
        <v>0</v>
      </c>
      <c r="F26" s="125"/>
      <c r="G26" s="129" t="s">
        <v>205</v>
      </c>
      <c r="H26" s="129">
        <v>4.1345</v>
      </c>
      <c r="I26" s="129">
        <v>1.2527</v>
      </c>
      <c r="J26" s="125"/>
      <c r="K26" s="129" t="s">
        <v>195</v>
      </c>
      <c r="L26" s="129">
        <v>0.4813</v>
      </c>
      <c r="M26" s="129">
        <v>0</v>
      </c>
      <c r="N26" s="126">
        <f t="shared" si="0"/>
        <v>5.0638000000000005</v>
      </c>
      <c r="O26" s="130">
        <f t="shared" si="1"/>
        <v>1.2527</v>
      </c>
      <c r="P26" s="131">
        <v>0.0687</v>
      </c>
      <c r="Q26" s="132">
        <f>Tables!$D$13</f>
        <v>0</v>
      </c>
      <c r="R26" s="125"/>
      <c r="S26" s="129" t="s">
        <v>156</v>
      </c>
      <c r="T26" s="129">
        <v>3.5364</v>
      </c>
      <c r="U26" s="133">
        <v>0.0521</v>
      </c>
      <c r="V26" s="125"/>
      <c r="W26" s="129"/>
      <c r="X26" s="129"/>
      <c r="Y26" s="133"/>
      <c r="Z26" s="125"/>
      <c r="AA26" s="129"/>
      <c r="AB26" s="129"/>
      <c r="AC26" s="129"/>
      <c r="AD26" s="125"/>
      <c r="AE26" s="129"/>
      <c r="AF26" s="129"/>
      <c r="AG26" s="129"/>
      <c r="AH26" s="131">
        <v>0.0859</v>
      </c>
      <c r="AI26" s="125">
        <v>0.0946</v>
      </c>
      <c r="AJ26" s="129">
        <v>0.2985</v>
      </c>
      <c r="AK26" s="125">
        <v>5.1414</v>
      </c>
      <c r="AL26" s="129">
        <v>0.1569</v>
      </c>
      <c r="AM26" s="125">
        <v>0.0786</v>
      </c>
      <c r="AN26" s="114">
        <f t="shared" si="5"/>
        <v>0.6306</v>
      </c>
      <c r="AO26" s="126">
        <f t="shared" si="2"/>
        <v>9.5576</v>
      </c>
      <c r="AP26" s="130">
        <f t="shared" si="3"/>
        <v>0.5861</v>
      </c>
      <c r="AQ26" s="134">
        <f t="shared" si="4"/>
        <v>16.4602</v>
      </c>
      <c r="AR26" s="135" t="s">
        <v>38</v>
      </c>
      <c r="AS26" s="190"/>
      <c r="AT26" s="198">
        <f t="shared" si="6"/>
        <v>0</v>
      </c>
      <c r="AU26" s="173">
        <v>16.4602</v>
      </c>
      <c r="AV26" s="165" t="s">
        <v>38</v>
      </c>
      <c r="AW26" s="173">
        <v>0</v>
      </c>
      <c r="AX26">
        <v>0.6306</v>
      </c>
      <c r="AY26">
        <f t="shared" si="7"/>
        <v>0.6306</v>
      </c>
      <c r="AZ26">
        <f t="shared" si="8"/>
        <v>0</v>
      </c>
      <c r="BA26">
        <f t="shared" si="9"/>
        <v>0</v>
      </c>
      <c r="BB26">
        <f t="shared" si="10"/>
        <v>0</v>
      </c>
      <c r="BC26">
        <f t="shared" si="11"/>
        <v>0</v>
      </c>
      <c r="BD26" s="8" t="s">
        <v>38</v>
      </c>
      <c r="BE26" s="9">
        <v>13</v>
      </c>
      <c r="BF26">
        <v>5.0638</v>
      </c>
      <c r="BG26">
        <v>1.2527</v>
      </c>
      <c r="BH26">
        <v>6.3165</v>
      </c>
      <c r="BI26">
        <v>9.5576</v>
      </c>
      <c r="BJ26">
        <v>0.5861</v>
      </c>
      <c r="BK26">
        <v>10.1437</v>
      </c>
    </row>
    <row r="27" spans="1:63" ht="16.5" customHeight="1">
      <c r="A27" s="128" t="s">
        <v>39</v>
      </c>
      <c r="B27" s="161"/>
      <c r="C27" s="129" t="s">
        <v>174</v>
      </c>
      <c r="D27" s="129">
        <v>0.1538</v>
      </c>
      <c r="E27" s="115">
        <v>0</v>
      </c>
      <c r="F27" s="136" t="s">
        <v>90</v>
      </c>
      <c r="G27" s="129" t="s">
        <v>214</v>
      </c>
      <c r="H27" s="129">
        <v>4.9725</v>
      </c>
      <c r="I27" s="129">
        <v>0.3035</v>
      </c>
      <c r="J27" s="125"/>
      <c r="K27" s="129" t="s">
        <v>180</v>
      </c>
      <c r="L27" s="129">
        <v>0.2828</v>
      </c>
      <c r="M27" s="129">
        <v>0.2203</v>
      </c>
      <c r="N27" s="126">
        <f t="shared" si="0"/>
        <v>5.4091000000000005</v>
      </c>
      <c r="O27" s="130">
        <f t="shared" si="1"/>
        <v>0.5238</v>
      </c>
      <c r="P27" s="131">
        <v>0.0701</v>
      </c>
      <c r="Q27" s="132">
        <f>Tables!$D$13</f>
        <v>0</v>
      </c>
      <c r="R27" s="125"/>
      <c r="S27" s="129"/>
      <c r="T27" s="129"/>
      <c r="U27" s="133"/>
      <c r="V27" s="125"/>
      <c r="W27" s="129"/>
      <c r="X27" s="129"/>
      <c r="Y27" s="133"/>
      <c r="Z27" s="125"/>
      <c r="AA27" s="129" t="s">
        <v>181</v>
      </c>
      <c r="AB27" s="129">
        <v>1.2494</v>
      </c>
      <c r="AC27" s="129">
        <v>0.1907</v>
      </c>
      <c r="AD27" s="125"/>
      <c r="AE27" s="129"/>
      <c r="AF27" s="129"/>
      <c r="AG27" s="129"/>
      <c r="AH27" s="131">
        <v>0.0369</v>
      </c>
      <c r="AI27" s="125"/>
      <c r="AJ27" s="129"/>
      <c r="AK27" s="125">
        <v>5.2334</v>
      </c>
      <c r="AL27" s="129">
        <v>0.1602</v>
      </c>
      <c r="AM27" s="125"/>
      <c r="AN27" s="114">
        <f t="shared" si="5"/>
      </c>
      <c r="AO27" s="126">
        <f t="shared" si="2"/>
        <v>6.589799999999999</v>
      </c>
      <c r="AP27" s="130">
        <f t="shared" si="3"/>
        <v>0.3509</v>
      </c>
      <c r="AQ27" s="134">
        <f t="shared" si="4"/>
        <v>12.8736</v>
      </c>
      <c r="AR27" s="135" t="s">
        <v>39</v>
      </c>
      <c r="AS27" s="190"/>
      <c r="AT27" s="198">
        <f t="shared" si="6"/>
        <v>0</v>
      </c>
      <c r="AU27" s="173">
        <v>12.8736</v>
      </c>
      <c r="AV27" s="165" t="s">
        <v>39</v>
      </c>
      <c r="AW27" s="173"/>
      <c r="AY27">
        <f t="shared" si="7"/>
        <v>0</v>
      </c>
      <c r="AZ27">
        <f t="shared" si="8"/>
        <v>0</v>
      </c>
      <c r="BA27">
        <f t="shared" si="9"/>
        <v>0</v>
      </c>
      <c r="BB27">
        <f t="shared" si="10"/>
        <v>0</v>
      </c>
      <c r="BC27">
        <f t="shared" si="11"/>
        <v>0</v>
      </c>
      <c r="BD27" s="8" t="s">
        <v>39</v>
      </c>
      <c r="BE27" s="9">
        <v>9</v>
      </c>
      <c r="BF27">
        <v>5.4091</v>
      </c>
      <c r="BG27">
        <v>0.5238</v>
      </c>
      <c r="BH27">
        <v>5.9329</v>
      </c>
      <c r="BI27">
        <v>6.5898</v>
      </c>
      <c r="BJ27">
        <v>0.3509</v>
      </c>
      <c r="BK27">
        <v>6.9407</v>
      </c>
    </row>
    <row r="28" spans="1:63" ht="16.5" customHeight="1">
      <c r="A28" s="128" t="s">
        <v>41</v>
      </c>
      <c r="B28" s="161"/>
      <c r="C28" s="129" t="s">
        <v>547</v>
      </c>
      <c r="D28" s="129">
        <v>0.4576</v>
      </c>
      <c r="E28" s="115">
        <v>0</v>
      </c>
      <c r="F28" s="125"/>
      <c r="G28" s="129" t="s">
        <v>219</v>
      </c>
      <c r="H28" s="129">
        <v>4.7448</v>
      </c>
      <c r="I28" s="129">
        <v>1.8563</v>
      </c>
      <c r="J28" s="125"/>
      <c r="K28" s="129" t="s">
        <v>195</v>
      </c>
      <c r="L28" s="129">
        <v>0.4917</v>
      </c>
      <c r="M28" s="129">
        <v>0</v>
      </c>
      <c r="N28" s="126">
        <f t="shared" si="0"/>
        <v>5.6941</v>
      </c>
      <c r="O28" s="130">
        <f t="shared" si="1"/>
        <v>1.8563</v>
      </c>
      <c r="P28" s="131">
        <v>0.0701</v>
      </c>
      <c r="Q28" s="132">
        <f>Tables!$D$13</f>
        <v>0</v>
      </c>
      <c r="R28" s="125"/>
      <c r="S28" s="129"/>
      <c r="T28" s="129"/>
      <c r="U28" s="133"/>
      <c r="V28" s="125"/>
      <c r="W28" s="129"/>
      <c r="X28" s="129"/>
      <c r="Y28" s="133"/>
      <c r="Z28" s="125"/>
      <c r="AA28" s="129" t="s">
        <v>157</v>
      </c>
      <c r="AB28" s="129">
        <v>2.75</v>
      </c>
      <c r="AC28" s="129">
        <v>0</v>
      </c>
      <c r="AD28" s="125"/>
      <c r="AE28" s="129"/>
      <c r="AF28" s="129"/>
      <c r="AG28" s="129"/>
      <c r="AH28" s="131">
        <v>0.0877</v>
      </c>
      <c r="AI28" s="125">
        <v>0.0966</v>
      </c>
      <c r="AJ28" s="129">
        <v>0.3018</v>
      </c>
      <c r="AK28" s="125">
        <v>5.2334</v>
      </c>
      <c r="AL28" s="129">
        <v>0.1602</v>
      </c>
      <c r="AM28" s="125">
        <v>0.0803</v>
      </c>
      <c r="AN28" s="114">
        <f t="shared" si="5"/>
      </c>
      <c r="AO28" s="126">
        <f t="shared" si="2"/>
        <v>8.2378</v>
      </c>
      <c r="AP28" s="130">
        <f t="shared" si="3"/>
        <v>0.5423</v>
      </c>
      <c r="AQ28" s="134">
        <f t="shared" si="4"/>
        <v>16.3305</v>
      </c>
      <c r="AR28" s="135" t="s">
        <v>41</v>
      </c>
      <c r="AS28" s="190"/>
      <c r="AT28" s="198">
        <f t="shared" si="6"/>
        <v>0</v>
      </c>
      <c r="AU28" s="173">
        <v>16.3305</v>
      </c>
      <c r="AV28" s="165" t="s">
        <v>41</v>
      </c>
      <c r="AW28" s="173"/>
      <c r="AY28">
        <f t="shared" si="7"/>
        <v>0</v>
      </c>
      <c r="AZ28">
        <f t="shared" si="8"/>
        <v>0</v>
      </c>
      <c r="BA28">
        <f t="shared" si="9"/>
        <v>0</v>
      </c>
      <c r="BB28">
        <f t="shared" si="10"/>
        <v>0</v>
      </c>
      <c r="BC28">
        <f t="shared" si="11"/>
        <v>0</v>
      </c>
      <c r="BD28" s="8" t="s">
        <v>41</v>
      </c>
      <c r="BE28" s="9">
        <v>11</v>
      </c>
      <c r="BF28">
        <v>5.6941</v>
      </c>
      <c r="BG28">
        <v>1.8563</v>
      </c>
      <c r="BH28">
        <v>7.5504</v>
      </c>
      <c r="BI28">
        <v>8.2378</v>
      </c>
      <c r="BJ28">
        <v>0.5423</v>
      </c>
      <c r="BK28">
        <v>8.7801</v>
      </c>
    </row>
    <row r="29" spans="1:63" ht="16.5" customHeight="1">
      <c r="A29" s="128" t="s">
        <v>42</v>
      </c>
      <c r="B29" s="161"/>
      <c r="C29" s="129" t="s">
        <v>547</v>
      </c>
      <c r="D29" s="129">
        <v>0.4576</v>
      </c>
      <c r="E29" s="115">
        <v>0</v>
      </c>
      <c r="F29" s="125"/>
      <c r="G29" s="129" t="s">
        <v>180</v>
      </c>
      <c r="H29" s="129">
        <v>6.5281</v>
      </c>
      <c r="I29" s="129">
        <v>0</v>
      </c>
      <c r="J29" s="125"/>
      <c r="K29" s="129" t="s">
        <v>180</v>
      </c>
      <c r="L29" s="129">
        <v>0.2828</v>
      </c>
      <c r="M29" s="129">
        <v>0.2203</v>
      </c>
      <c r="N29" s="126">
        <f t="shared" si="0"/>
        <v>7.2685</v>
      </c>
      <c r="O29" s="130">
        <f t="shared" si="1"/>
        <v>0.2203</v>
      </c>
      <c r="P29" s="131">
        <v>0.0701</v>
      </c>
      <c r="Q29" s="132">
        <f>Tables!$D$13</f>
        <v>0</v>
      </c>
      <c r="R29" s="125"/>
      <c r="S29" s="129"/>
      <c r="T29" s="129"/>
      <c r="U29" s="133"/>
      <c r="V29" s="125"/>
      <c r="W29" s="129" t="s">
        <v>222</v>
      </c>
      <c r="X29" s="129">
        <v>3.4269</v>
      </c>
      <c r="Y29" s="133">
        <v>0</v>
      </c>
      <c r="Z29" s="125"/>
      <c r="AA29" s="129"/>
      <c r="AB29" s="129"/>
      <c r="AC29" s="129"/>
      <c r="AD29" s="125"/>
      <c r="AE29" s="129"/>
      <c r="AF29" s="129"/>
      <c r="AG29" s="129"/>
      <c r="AH29" s="131">
        <v>0.0369</v>
      </c>
      <c r="AI29" s="125"/>
      <c r="AJ29" s="129"/>
      <c r="AK29" s="125">
        <v>5.2334</v>
      </c>
      <c r="AL29" s="129">
        <v>0.1602</v>
      </c>
      <c r="AM29" s="125"/>
      <c r="AN29" s="114">
        <f t="shared" si="5"/>
      </c>
      <c r="AO29" s="126">
        <f t="shared" si="2"/>
        <v>8.767299999999999</v>
      </c>
      <c r="AP29" s="130">
        <f t="shared" si="3"/>
        <v>0.1602</v>
      </c>
      <c r="AQ29" s="134">
        <f t="shared" si="4"/>
        <v>16.4163</v>
      </c>
      <c r="AR29" s="135" t="s">
        <v>42</v>
      </c>
      <c r="AS29" s="190"/>
      <c r="AT29" s="198">
        <f t="shared" si="6"/>
        <v>0</v>
      </c>
      <c r="AU29" s="173">
        <v>16.4163</v>
      </c>
      <c r="AV29" s="165" t="s">
        <v>42</v>
      </c>
      <c r="AW29" s="173"/>
      <c r="AY29">
        <f t="shared" si="7"/>
        <v>0</v>
      </c>
      <c r="AZ29">
        <f t="shared" si="8"/>
        <v>0</v>
      </c>
      <c r="BA29">
        <f t="shared" si="9"/>
        <v>0</v>
      </c>
      <c r="BB29">
        <f t="shared" si="10"/>
        <v>0</v>
      </c>
      <c r="BC29">
        <f t="shared" si="11"/>
        <v>0</v>
      </c>
      <c r="BD29" s="8" t="s">
        <v>42</v>
      </c>
      <c r="BE29" s="9">
        <v>9</v>
      </c>
      <c r="BF29">
        <v>7.2685</v>
      </c>
      <c r="BG29">
        <v>0.2203</v>
      </c>
      <c r="BH29">
        <v>7.4888</v>
      </c>
      <c r="BI29">
        <v>8.7673</v>
      </c>
      <c r="BJ29">
        <v>0.1602</v>
      </c>
      <c r="BK29">
        <v>8.9275</v>
      </c>
    </row>
    <row r="30" spans="1:63" ht="16.5" customHeight="1">
      <c r="A30" s="128" t="s">
        <v>43</v>
      </c>
      <c r="B30" s="161"/>
      <c r="C30" s="129" t="s">
        <v>547</v>
      </c>
      <c r="D30" s="129">
        <v>0.4576</v>
      </c>
      <c r="E30" s="115">
        <v>0</v>
      </c>
      <c r="F30" s="125"/>
      <c r="G30" s="129" t="s">
        <v>208</v>
      </c>
      <c r="H30" s="129">
        <v>4.5941</v>
      </c>
      <c r="I30" s="129">
        <v>2.0196</v>
      </c>
      <c r="J30" s="125"/>
      <c r="K30" s="129" t="s">
        <v>195</v>
      </c>
      <c r="L30" s="129">
        <v>0.4917</v>
      </c>
      <c r="M30" s="129">
        <v>0</v>
      </c>
      <c r="N30" s="126">
        <f t="shared" si="0"/>
        <v>5.5434</v>
      </c>
      <c r="O30" s="130">
        <f t="shared" si="1"/>
        <v>2.0196</v>
      </c>
      <c r="P30" s="131">
        <v>0.0701</v>
      </c>
      <c r="Q30" s="132">
        <f>Tables!$D$13</f>
        <v>0</v>
      </c>
      <c r="R30" s="125"/>
      <c r="S30" s="129"/>
      <c r="T30" s="129"/>
      <c r="U30" s="133"/>
      <c r="V30" s="125"/>
      <c r="W30" s="129"/>
      <c r="X30" s="129"/>
      <c r="Y30" s="133"/>
      <c r="Z30" s="125"/>
      <c r="AA30" s="129"/>
      <c r="AB30" s="129"/>
      <c r="AC30" s="129"/>
      <c r="AD30" s="125"/>
      <c r="AE30" s="129"/>
      <c r="AF30" s="129"/>
      <c r="AG30" s="129"/>
      <c r="AH30" s="131">
        <v>0.0877</v>
      </c>
      <c r="AI30" s="125"/>
      <c r="AJ30" s="129"/>
      <c r="AK30" s="125">
        <v>5.2334</v>
      </c>
      <c r="AL30" s="129">
        <v>0.1602</v>
      </c>
      <c r="AM30" s="125"/>
      <c r="AN30" s="114">
        <f t="shared" si="5"/>
      </c>
      <c r="AO30" s="126">
        <f t="shared" si="2"/>
        <v>5.3911999999999995</v>
      </c>
      <c r="AP30" s="130">
        <f t="shared" si="3"/>
        <v>0.1602</v>
      </c>
      <c r="AQ30" s="134">
        <f t="shared" si="4"/>
        <v>13.1144</v>
      </c>
      <c r="AR30" s="135" t="s">
        <v>43</v>
      </c>
      <c r="AS30" s="190"/>
      <c r="AT30" s="198">
        <f t="shared" si="6"/>
        <v>0</v>
      </c>
      <c r="AU30" s="173">
        <v>13.1144</v>
      </c>
      <c r="AV30" s="165" t="s">
        <v>43</v>
      </c>
      <c r="AW30" s="173"/>
      <c r="AY30">
        <f t="shared" si="7"/>
        <v>0</v>
      </c>
      <c r="AZ30">
        <f t="shared" si="8"/>
        <v>0</v>
      </c>
      <c r="BA30">
        <f t="shared" si="9"/>
        <v>0</v>
      </c>
      <c r="BB30">
        <f t="shared" si="10"/>
        <v>0</v>
      </c>
      <c r="BC30">
        <f t="shared" si="11"/>
        <v>0</v>
      </c>
      <c r="BD30" s="8" t="s">
        <v>43</v>
      </c>
      <c r="BE30" s="9">
        <v>8</v>
      </c>
      <c r="BF30">
        <v>5.5434</v>
      </c>
      <c r="BG30">
        <v>2.0196</v>
      </c>
      <c r="BH30">
        <v>7.563</v>
      </c>
      <c r="BI30">
        <v>5.3912</v>
      </c>
      <c r="BJ30">
        <v>0.1602</v>
      </c>
      <c r="BK30">
        <v>5.5514</v>
      </c>
    </row>
    <row r="31" spans="1:63" ht="16.5" customHeight="1">
      <c r="A31" s="128" t="s">
        <v>44</v>
      </c>
      <c r="B31" s="161"/>
      <c r="C31" s="129" t="s">
        <v>547</v>
      </c>
      <c r="D31" s="129">
        <v>0.4576</v>
      </c>
      <c r="E31" s="115">
        <v>0</v>
      </c>
      <c r="F31" s="125"/>
      <c r="G31" s="129" t="s">
        <v>208</v>
      </c>
      <c r="H31" s="129">
        <v>4.5941</v>
      </c>
      <c r="I31" s="129">
        <v>2.0196</v>
      </c>
      <c r="J31" s="125"/>
      <c r="K31" s="129" t="s">
        <v>195</v>
      </c>
      <c r="L31" s="129">
        <v>0.4917</v>
      </c>
      <c r="M31" s="129">
        <v>0</v>
      </c>
      <c r="N31" s="126">
        <f t="shared" si="0"/>
        <v>5.5434</v>
      </c>
      <c r="O31" s="130">
        <f t="shared" si="1"/>
        <v>2.0196</v>
      </c>
      <c r="P31" s="131">
        <v>0.0701</v>
      </c>
      <c r="Q31" s="132">
        <f>Tables!$D$13</f>
        <v>0</v>
      </c>
      <c r="R31" s="125"/>
      <c r="S31" s="129"/>
      <c r="T31" s="129"/>
      <c r="U31" s="133"/>
      <c r="V31" s="125"/>
      <c r="W31" s="129" t="s">
        <v>208</v>
      </c>
      <c r="X31" s="129">
        <v>0.5781</v>
      </c>
      <c r="Y31" s="133">
        <v>0</v>
      </c>
      <c r="Z31" s="125"/>
      <c r="AA31" s="129" t="s">
        <v>445</v>
      </c>
      <c r="AB31" s="129">
        <v>1.2624</v>
      </c>
      <c r="AC31" s="129">
        <v>0</v>
      </c>
      <c r="AD31" s="125"/>
      <c r="AE31" s="129"/>
      <c r="AF31" s="129"/>
      <c r="AG31" s="129"/>
      <c r="AH31" s="131">
        <v>0.0877</v>
      </c>
      <c r="AI31" s="125"/>
      <c r="AJ31" s="129"/>
      <c r="AK31" s="125">
        <v>5.2334</v>
      </c>
      <c r="AL31" s="129">
        <v>0.1602</v>
      </c>
      <c r="AM31" s="125"/>
      <c r="AN31" s="114">
        <f t="shared" si="5"/>
      </c>
      <c r="AO31" s="126">
        <f t="shared" si="2"/>
        <v>7.231699999999999</v>
      </c>
      <c r="AP31" s="130">
        <f t="shared" si="3"/>
        <v>0.1602</v>
      </c>
      <c r="AQ31" s="134">
        <f t="shared" si="4"/>
        <v>14.954899999999999</v>
      </c>
      <c r="AR31" s="135" t="s">
        <v>44</v>
      </c>
      <c r="AS31" s="190"/>
      <c r="AT31" s="198">
        <f t="shared" si="6"/>
        <v>0</v>
      </c>
      <c r="AU31" s="173">
        <v>14.9549</v>
      </c>
      <c r="AV31" s="165" t="s">
        <v>44</v>
      </c>
      <c r="AW31" s="173"/>
      <c r="AY31">
        <f t="shared" si="7"/>
        <v>0</v>
      </c>
      <c r="AZ31">
        <f t="shared" si="8"/>
        <v>0</v>
      </c>
      <c r="BA31">
        <f t="shared" si="9"/>
        <v>0</v>
      </c>
      <c r="BB31">
        <f t="shared" si="10"/>
        <v>0</v>
      </c>
      <c r="BC31">
        <f t="shared" si="11"/>
        <v>0</v>
      </c>
      <c r="BD31" s="8" t="s">
        <v>44</v>
      </c>
      <c r="BE31" s="9">
        <v>10</v>
      </c>
      <c r="BF31">
        <v>5.5434</v>
      </c>
      <c r="BG31">
        <v>2.0196</v>
      </c>
      <c r="BH31">
        <v>7.563</v>
      </c>
      <c r="BI31">
        <v>7.2317</v>
      </c>
      <c r="BJ31">
        <v>0.1602</v>
      </c>
      <c r="BK31">
        <v>7.3919</v>
      </c>
    </row>
    <row r="32" spans="1:63" ht="16.5" customHeight="1">
      <c r="A32" s="128" t="s">
        <v>45</v>
      </c>
      <c r="B32" s="161"/>
      <c r="C32" s="129" t="s">
        <v>547</v>
      </c>
      <c r="D32" s="129">
        <v>0.4576</v>
      </c>
      <c r="E32" s="115">
        <v>0</v>
      </c>
      <c r="F32" s="125"/>
      <c r="G32" s="129" t="s">
        <v>208</v>
      </c>
      <c r="H32" s="129">
        <v>4.5941</v>
      </c>
      <c r="I32" s="129">
        <v>1.0098</v>
      </c>
      <c r="J32" s="125"/>
      <c r="K32" s="129" t="s">
        <v>195</v>
      </c>
      <c r="L32" s="129">
        <v>0.4917</v>
      </c>
      <c r="M32" s="129">
        <v>0</v>
      </c>
      <c r="N32" s="126">
        <f t="shared" si="0"/>
        <v>5.5434</v>
      </c>
      <c r="O32" s="130">
        <f t="shared" si="1"/>
        <v>1.0098</v>
      </c>
      <c r="P32" s="131">
        <v>0.0701</v>
      </c>
      <c r="Q32" s="132">
        <f>Tables!$D$13</f>
        <v>0</v>
      </c>
      <c r="R32" s="125"/>
      <c r="S32" s="129"/>
      <c r="T32" s="129"/>
      <c r="U32" s="133"/>
      <c r="V32" s="125"/>
      <c r="W32" s="129"/>
      <c r="X32" s="129"/>
      <c r="Y32" s="133"/>
      <c r="Z32" s="125"/>
      <c r="AA32" s="129"/>
      <c r="AB32" s="129"/>
      <c r="AC32" s="129"/>
      <c r="AD32" s="125"/>
      <c r="AE32" s="129"/>
      <c r="AF32" s="129"/>
      <c r="AG32" s="129"/>
      <c r="AH32" s="131">
        <v>0.0877</v>
      </c>
      <c r="AI32" s="125"/>
      <c r="AJ32" s="129"/>
      <c r="AK32" s="125">
        <v>5.2334</v>
      </c>
      <c r="AL32" s="129">
        <v>0.1602</v>
      </c>
      <c r="AM32" s="125"/>
      <c r="AN32" s="114">
        <f t="shared" si="5"/>
      </c>
      <c r="AO32" s="126">
        <f t="shared" si="2"/>
        <v>5.3911999999999995</v>
      </c>
      <c r="AP32" s="130">
        <f t="shared" si="3"/>
        <v>0.1602</v>
      </c>
      <c r="AQ32" s="134">
        <f t="shared" si="4"/>
        <v>12.1046</v>
      </c>
      <c r="AR32" s="135" t="s">
        <v>45</v>
      </c>
      <c r="AS32" s="190"/>
      <c r="AT32" s="198">
        <f t="shared" si="6"/>
        <v>0</v>
      </c>
      <c r="AU32" s="173">
        <v>12.1046</v>
      </c>
      <c r="AV32" s="165" t="s">
        <v>45</v>
      </c>
      <c r="AW32" s="173"/>
      <c r="AY32">
        <f t="shared" si="7"/>
        <v>0</v>
      </c>
      <c r="AZ32">
        <f t="shared" si="8"/>
        <v>0</v>
      </c>
      <c r="BA32">
        <f t="shared" si="9"/>
        <v>0</v>
      </c>
      <c r="BB32">
        <f t="shared" si="10"/>
        <v>0</v>
      </c>
      <c r="BC32">
        <f t="shared" si="11"/>
        <v>0</v>
      </c>
      <c r="BD32" s="8" t="s">
        <v>45</v>
      </c>
      <c r="BE32" s="9">
        <v>8</v>
      </c>
      <c r="BF32">
        <v>5.5434</v>
      </c>
      <c r="BG32">
        <v>1.0098</v>
      </c>
      <c r="BH32">
        <v>6.5532</v>
      </c>
      <c r="BI32">
        <v>5.3912</v>
      </c>
      <c r="BJ32">
        <v>0.1602</v>
      </c>
      <c r="BK32">
        <v>5.5514</v>
      </c>
    </row>
    <row r="33" spans="1:63" ht="16.5" customHeight="1">
      <c r="A33" s="128" t="s">
        <v>46</v>
      </c>
      <c r="B33" s="161"/>
      <c r="C33" s="129" t="s">
        <v>547</v>
      </c>
      <c r="D33" s="129">
        <v>0.4576</v>
      </c>
      <c r="E33" s="115">
        <v>0</v>
      </c>
      <c r="F33" s="125"/>
      <c r="G33" s="129" t="s">
        <v>231</v>
      </c>
      <c r="H33" s="129">
        <v>4.8849</v>
      </c>
      <c r="I33" s="129">
        <v>1.7276</v>
      </c>
      <c r="J33" s="125"/>
      <c r="K33" s="129" t="s">
        <v>180</v>
      </c>
      <c r="L33" s="129">
        <v>0.2828</v>
      </c>
      <c r="M33" s="129">
        <v>0.2203</v>
      </c>
      <c r="N33" s="126">
        <f t="shared" si="0"/>
        <v>5.6253</v>
      </c>
      <c r="O33" s="130">
        <f t="shared" si="1"/>
        <v>1.9479</v>
      </c>
      <c r="P33" s="131">
        <v>0.0701</v>
      </c>
      <c r="Q33" s="132">
        <f>Tables!$D$13</f>
        <v>0</v>
      </c>
      <c r="R33" s="125"/>
      <c r="S33" s="129"/>
      <c r="T33" s="129"/>
      <c r="U33" s="133"/>
      <c r="V33" s="125"/>
      <c r="W33" s="129" t="s">
        <v>244</v>
      </c>
      <c r="X33" s="129">
        <v>0</v>
      </c>
      <c r="Y33" s="133">
        <v>0</v>
      </c>
      <c r="Z33" s="125"/>
      <c r="AA33" s="129" t="s">
        <v>162</v>
      </c>
      <c r="AB33" s="129">
        <v>1.5861</v>
      </c>
      <c r="AC33" s="129">
        <v>0</v>
      </c>
      <c r="AD33" s="125"/>
      <c r="AE33" s="129"/>
      <c r="AF33" s="129"/>
      <c r="AG33" s="129"/>
      <c r="AH33" s="131">
        <v>0.0369</v>
      </c>
      <c r="AI33" s="125">
        <v>0.0966</v>
      </c>
      <c r="AJ33" s="129">
        <v>0.3018</v>
      </c>
      <c r="AK33" s="125">
        <v>5.2334</v>
      </c>
      <c r="AL33" s="129">
        <v>0.1602</v>
      </c>
      <c r="AM33" s="125">
        <v>0.0803</v>
      </c>
      <c r="AN33" s="114">
        <f t="shared" si="5"/>
      </c>
      <c r="AO33" s="126">
        <f t="shared" si="2"/>
        <v>7.0231</v>
      </c>
      <c r="AP33" s="130">
        <f t="shared" si="3"/>
        <v>0.5423</v>
      </c>
      <c r="AQ33" s="134">
        <f t="shared" si="4"/>
        <v>15.1386</v>
      </c>
      <c r="AR33" s="135" t="s">
        <v>46</v>
      </c>
      <c r="AS33" s="190"/>
      <c r="AT33" s="198">
        <f t="shared" si="6"/>
        <v>0</v>
      </c>
      <c r="AU33" s="173">
        <v>15.1386</v>
      </c>
      <c r="AV33" s="165" t="s">
        <v>46</v>
      </c>
      <c r="AW33" s="173"/>
      <c r="AY33">
        <f t="shared" si="7"/>
        <v>0</v>
      </c>
      <c r="AZ33">
        <f t="shared" si="8"/>
        <v>0</v>
      </c>
      <c r="BA33">
        <f t="shared" si="9"/>
        <v>0</v>
      </c>
      <c r="BB33">
        <f t="shared" si="10"/>
        <v>0</v>
      </c>
      <c r="BC33">
        <f t="shared" si="11"/>
        <v>0</v>
      </c>
      <c r="BD33" s="8" t="s">
        <v>46</v>
      </c>
      <c r="BE33" s="9">
        <v>12</v>
      </c>
      <c r="BF33">
        <v>5.6253</v>
      </c>
      <c r="BG33">
        <v>1.9479</v>
      </c>
      <c r="BH33">
        <v>7.5732</v>
      </c>
      <c r="BI33">
        <v>7.0231</v>
      </c>
      <c r="BJ33">
        <v>0.5423</v>
      </c>
      <c r="BK33">
        <v>7.5654</v>
      </c>
    </row>
    <row r="34" spans="1:63" ht="16.5" customHeight="1">
      <c r="A34" s="128" t="s">
        <v>47</v>
      </c>
      <c r="B34" s="161"/>
      <c r="C34" s="129" t="s">
        <v>547</v>
      </c>
      <c r="D34" s="129">
        <v>0.4576</v>
      </c>
      <c r="E34" s="115">
        <v>0</v>
      </c>
      <c r="F34" s="136" t="s">
        <v>48</v>
      </c>
      <c r="G34" s="129" t="s">
        <v>156</v>
      </c>
      <c r="H34" s="129">
        <v>4.5268</v>
      </c>
      <c r="I34" s="129">
        <v>1.6735</v>
      </c>
      <c r="J34" s="125"/>
      <c r="K34" s="129" t="s">
        <v>195</v>
      </c>
      <c r="L34" s="129">
        <v>0.4917</v>
      </c>
      <c r="M34" s="129">
        <v>0</v>
      </c>
      <c r="N34" s="126">
        <f t="shared" si="0"/>
        <v>5.4761</v>
      </c>
      <c r="O34" s="130">
        <f t="shared" si="1"/>
        <v>1.6735</v>
      </c>
      <c r="P34" s="131">
        <v>0.0701</v>
      </c>
      <c r="Q34" s="132">
        <f>Tables!$D$13</f>
        <v>0</v>
      </c>
      <c r="R34" s="125"/>
      <c r="S34" s="129"/>
      <c r="T34" s="129"/>
      <c r="U34" s="133"/>
      <c r="V34" s="125"/>
      <c r="W34" s="129"/>
      <c r="X34" s="129"/>
      <c r="Y34" s="133"/>
      <c r="Z34" s="125"/>
      <c r="AA34" s="129" t="s">
        <v>157</v>
      </c>
      <c r="AB34" s="129">
        <v>2.75</v>
      </c>
      <c r="AC34" s="129">
        <v>0</v>
      </c>
      <c r="AD34" s="125"/>
      <c r="AE34" s="129"/>
      <c r="AF34" s="129"/>
      <c r="AG34" s="129"/>
      <c r="AH34" s="131">
        <v>0.0877</v>
      </c>
      <c r="AI34" s="125"/>
      <c r="AJ34" s="129"/>
      <c r="AK34" s="125">
        <v>5.2334</v>
      </c>
      <c r="AL34" s="129">
        <v>0.1602</v>
      </c>
      <c r="AM34" s="125"/>
      <c r="AN34" s="114">
        <f t="shared" si="5"/>
      </c>
      <c r="AO34" s="126">
        <f t="shared" si="2"/>
        <v>8.1412</v>
      </c>
      <c r="AP34" s="130">
        <f t="shared" si="3"/>
        <v>0.1602</v>
      </c>
      <c r="AQ34" s="134">
        <f t="shared" si="4"/>
        <v>15.450999999999999</v>
      </c>
      <c r="AR34" s="135" t="s">
        <v>47</v>
      </c>
      <c r="AS34" s="190"/>
      <c r="AT34" s="198">
        <f t="shared" si="6"/>
        <v>0</v>
      </c>
      <c r="AU34" s="173">
        <v>15.451</v>
      </c>
      <c r="AV34" s="165" t="s">
        <v>47</v>
      </c>
      <c r="AW34" s="173"/>
      <c r="AY34">
        <f t="shared" si="7"/>
        <v>0</v>
      </c>
      <c r="AZ34">
        <f t="shared" si="8"/>
        <v>0</v>
      </c>
      <c r="BA34">
        <f t="shared" si="9"/>
        <v>0</v>
      </c>
      <c r="BB34">
        <f t="shared" si="10"/>
        <v>0</v>
      </c>
      <c r="BC34">
        <f t="shared" si="11"/>
        <v>0</v>
      </c>
      <c r="BD34" s="8" t="s">
        <v>47</v>
      </c>
      <c r="BE34" s="9">
        <v>9</v>
      </c>
      <c r="BF34">
        <v>5.4761</v>
      </c>
      <c r="BG34">
        <v>1.6735</v>
      </c>
      <c r="BH34">
        <v>7.1496</v>
      </c>
      <c r="BI34">
        <v>8.1412</v>
      </c>
      <c r="BJ34">
        <v>0.1602</v>
      </c>
      <c r="BK34">
        <v>8.3014</v>
      </c>
    </row>
    <row r="35" spans="1:63" ht="16.5" customHeight="1">
      <c r="A35" s="128" t="s">
        <v>49</v>
      </c>
      <c r="B35" s="161"/>
      <c r="C35" s="129" t="s">
        <v>547</v>
      </c>
      <c r="D35" s="129">
        <v>0.4576</v>
      </c>
      <c r="E35" s="115">
        <v>0</v>
      </c>
      <c r="F35" s="136" t="s">
        <v>48</v>
      </c>
      <c r="G35" s="129" t="s">
        <v>156</v>
      </c>
      <c r="H35" s="129">
        <v>4.5268</v>
      </c>
      <c r="I35" s="129">
        <v>1.6735</v>
      </c>
      <c r="J35" s="125"/>
      <c r="K35" s="129" t="s">
        <v>195</v>
      </c>
      <c r="L35" s="129">
        <v>0.4917</v>
      </c>
      <c r="M35" s="129">
        <v>0</v>
      </c>
      <c r="N35" s="126">
        <f t="shared" si="0"/>
        <v>5.4761</v>
      </c>
      <c r="O35" s="130">
        <f t="shared" si="1"/>
        <v>1.6735</v>
      </c>
      <c r="P35" s="131">
        <v>0.0701</v>
      </c>
      <c r="Q35" s="132">
        <f>Tables!$D$13</f>
        <v>0</v>
      </c>
      <c r="R35" s="125"/>
      <c r="S35" s="129"/>
      <c r="T35" s="129"/>
      <c r="U35" s="133"/>
      <c r="V35" s="125"/>
      <c r="W35" s="129" t="s">
        <v>246</v>
      </c>
      <c r="X35" s="129">
        <v>0</v>
      </c>
      <c r="Y35" s="133">
        <v>0</v>
      </c>
      <c r="Z35" s="125"/>
      <c r="AA35" s="129" t="s">
        <v>157</v>
      </c>
      <c r="AB35" s="129">
        <v>2.75</v>
      </c>
      <c r="AC35" s="129">
        <v>0</v>
      </c>
      <c r="AD35" s="125"/>
      <c r="AE35" s="129"/>
      <c r="AF35" s="129"/>
      <c r="AG35" s="129"/>
      <c r="AH35" s="131">
        <v>0.0877</v>
      </c>
      <c r="AI35" s="125"/>
      <c r="AJ35" s="129"/>
      <c r="AK35" s="125">
        <v>5.2334</v>
      </c>
      <c r="AL35" s="129">
        <v>0.1602</v>
      </c>
      <c r="AM35" s="125">
        <v>0.0803</v>
      </c>
      <c r="AN35" s="114">
        <f t="shared" si="5"/>
      </c>
      <c r="AO35" s="126">
        <f t="shared" si="2"/>
        <v>8.1412</v>
      </c>
      <c r="AP35" s="130">
        <f t="shared" si="3"/>
        <v>0.2405</v>
      </c>
      <c r="AQ35" s="134">
        <f t="shared" si="4"/>
        <v>15.5313</v>
      </c>
      <c r="AR35" s="135" t="s">
        <v>49</v>
      </c>
      <c r="AS35" s="190"/>
      <c r="AT35" s="198">
        <f t="shared" si="6"/>
        <v>0</v>
      </c>
      <c r="AU35" s="173">
        <v>15.5313</v>
      </c>
      <c r="AV35" s="165" t="s">
        <v>49</v>
      </c>
      <c r="AW35" s="173"/>
      <c r="AY35">
        <f t="shared" si="7"/>
        <v>0</v>
      </c>
      <c r="AZ35">
        <f t="shared" si="8"/>
        <v>0</v>
      </c>
      <c r="BA35">
        <f t="shared" si="9"/>
        <v>0</v>
      </c>
      <c r="BB35">
        <f t="shared" si="10"/>
        <v>0</v>
      </c>
      <c r="BC35">
        <f t="shared" si="11"/>
        <v>0</v>
      </c>
      <c r="BD35" s="8" t="s">
        <v>49</v>
      </c>
      <c r="BE35" s="9">
        <v>11</v>
      </c>
      <c r="BF35">
        <v>5.4761</v>
      </c>
      <c r="BG35">
        <v>1.6735</v>
      </c>
      <c r="BH35">
        <v>7.1496</v>
      </c>
      <c r="BI35">
        <v>8.1412</v>
      </c>
      <c r="BJ35">
        <v>0.2405</v>
      </c>
      <c r="BK35">
        <v>8.3817</v>
      </c>
    </row>
    <row r="36" spans="1:63" ht="16.5" customHeight="1">
      <c r="A36" s="128" t="s">
        <v>50</v>
      </c>
      <c r="B36" s="161"/>
      <c r="C36" s="129" t="s">
        <v>547</v>
      </c>
      <c r="D36" s="129">
        <v>0.4576</v>
      </c>
      <c r="E36" s="115">
        <v>0</v>
      </c>
      <c r="F36" s="136" t="s">
        <v>48</v>
      </c>
      <c r="G36" s="129" t="s">
        <v>156</v>
      </c>
      <c r="H36" s="129">
        <v>4.5268</v>
      </c>
      <c r="I36" s="129">
        <v>1.6735</v>
      </c>
      <c r="J36" s="125"/>
      <c r="K36" s="129" t="s">
        <v>195</v>
      </c>
      <c r="L36" s="129">
        <v>0.4917</v>
      </c>
      <c r="M36" s="129">
        <v>0</v>
      </c>
      <c r="N36" s="126">
        <f t="shared" si="0"/>
        <v>5.4761</v>
      </c>
      <c r="O36" s="130">
        <f t="shared" si="1"/>
        <v>1.6735</v>
      </c>
      <c r="P36" s="131">
        <v>0.0701</v>
      </c>
      <c r="Q36" s="132">
        <f>Tables!$D$13</f>
        <v>0</v>
      </c>
      <c r="R36" s="125"/>
      <c r="S36" s="129"/>
      <c r="T36" s="129"/>
      <c r="U36" s="133"/>
      <c r="V36" s="125"/>
      <c r="W36" s="129" t="s">
        <v>238</v>
      </c>
      <c r="X36" s="129">
        <v>0.2423</v>
      </c>
      <c r="Y36" s="133">
        <v>0</v>
      </c>
      <c r="Z36" s="125"/>
      <c r="AA36" s="129" t="s">
        <v>157</v>
      </c>
      <c r="AB36" s="129">
        <v>2.75</v>
      </c>
      <c r="AC36" s="129">
        <v>0</v>
      </c>
      <c r="AD36" s="125"/>
      <c r="AE36" s="129"/>
      <c r="AF36" s="129"/>
      <c r="AG36" s="129"/>
      <c r="AH36" s="131">
        <v>0.0877</v>
      </c>
      <c r="AI36" s="125">
        <v>0.0966</v>
      </c>
      <c r="AJ36" s="129">
        <v>0.3018</v>
      </c>
      <c r="AK36" s="125">
        <v>5.2334</v>
      </c>
      <c r="AL36" s="129">
        <v>0.1602</v>
      </c>
      <c r="AM36" s="125">
        <v>0.0803</v>
      </c>
      <c r="AN36" s="114">
        <f t="shared" si="5"/>
      </c>
      <c r="AO36" s="126">
        <f t="shared" si="2"/>
        <v>8.4801</v>
      </c>
      <c r="AP36" s="130">
        <f t="shared" si="3"/>
        <v>0.5423</v>
      </c>
      <c r="AQ36" s="134">
        <f t="shared" si="4"/>
        <v>16.172</v>
      </c>
      <c r="AR36" s="135" t="s">
        <v>50</v>
      </c>
      <c r="AS36" s="190"/>
      <c r="AT36" s="198">
        <f t="shared" si="6"/>
        <v>0</v>
      </c>
      <c r="AU36" s="173">
        <v>16.172</v>
      </c>
      <c r="AV36" s="165" t="s">
        <v>50</v>
      </c>
      <c r="AW36" s="173"/>
      <c r="AY36">
        <f t="shared" si="7"/>
        <v>0</v>
      </c>
      <c r="AZ36">
        <f t="shared" si="8"/>
        <v>0</v>
      </c>
      <c r="BA36">
        <f t="shared" si="9"/>
        <v>0</v>
      </c>
      <c r="BB36">
        <f t="shared" si="10"/>
        <v>0</v>
      </c>
      <c r="BC36">
        <f t="shared" si="11"/>
        <v>0</v>
      </c>
      <c r="BD36" s="8" t="s">
        <v>50</v>
      </c>
      <c r="BE36" s="9">
        <v>13</v>
      </c>
      <c r="BF36">
        <v>5.4761</v>
      </c>
      <c r="BG36">
        <v>1.6735</v>
      </c>
      <c r="BH36">
        <v>7.1496</v>
      </c>
      <c r="BI36">
        <v>8.4801</v>
      </c>
      <c r="BJ36">
        <v>0.5423</v>
      </c>
      <c r="BK36">
        <v>9.0224</v>
      </c>
    </row>
    <row r="37" spans="1:63" ht="16.5" customHeight="1">
      <c r="A37" s="128" t="s">
        <v>51</v>
      </c>
      <c r="B37" s="161"/>
      <c r="C37" s="129" t="s">
        <v>174</v>
      </c>
      <c r="D37" s="129">
        <v>0.1538</v>
      </c>
      <c r="E37" s="115">
        <v>0</v>
      </c>
      <c r="F37" s="125"/>
      <c r="G37" s="129" t="s">
        <v>214</v>
      </c>
      <c r="H37" s="129">
        <v>4.9725</v>
      </c>
      <c r="I37" s="129">
        <v>0.3035</v>
      </c>
      <c r="J37" s="125"/>
      <c r="K37" s="129" t="s">
        <v>180</v>
      </c>
      <c r="L37" s="129">
        <v>0.2828</v>
      </c>
      <c r="M37" s="129">
        <v>0.2203</v>
      </c>
      <c r="N37" s="126">
        <f t="shared" si="0"/>
        <v>5.4091000000000005</v>
      </c>
      <c r="O37" s="130">
        <f t="shared" si="1"/>
        <v>0.5238</v>
      </c>
      <c r="P37" s="131">
        <v>0.0701</v>
      </c>
      <c r="Q37" s="132">
        <f>Tables!$D$13</f>
        <v>0</v>
      </c>
      <c r="R37" s="125"/>
      <c r="S37" s="129"/>
      <c r="T37" s="129"/>
      <c r="U37" s="133"/>
      <c r="V37" s="125"/>
      <c r="W37" s="129"/>
      <c r="X37" s="129"/>
      <c r="Y37" s="133"/>
      <c r="Z37" s="125"/>
      <c r="AA37" s="129"/>
      <c r="AB37" s="129"/>
      <c r="AC37" s="129"/>
      <c r="AD37" s="125"/>
      <c r="AE37" s="129"/>
      <c r="AF37" s="129"/>
      <c r="AG37" s="129"/>
      <c r="AH37" s="131">
        <v>0.0369</v>
      </c>
      <c r="AI37" s="125"/>
      <c r="AJ37" s="129"/>
      <c r="AK37" s="125">
        <v>5.2334</v>
      </c>
      <c r="AL37" s="129">
        <v>0.1602</v>
      </c>
      <c r="AM37" s="125"/>
      <c r="AN37" s="114">
        <f t="shared" si="5"/>
      </c>
      <c r="AO37" s="126">
        <f t="shared" si="2"/>
        <v>5.3404</v>
      </c>
      <c r="AP37" s="130">
        <f t="shared" si="3"/>
        <v>0.1602</v>
      </c>
      <c r="AQ37" s="134">
        <f t="shared" si="4"/>
        <v>11.433499999999999</v>
      </c>
      <c r="AR37" s="135" t="s">
        <v>51</v>
      </c>
      <c r="AS37" s="190"/>
      <c r="AT37" s="198">
        <f t="shared" si="6"/>
        <v>0</v>
      </c>
      <c r="AU37" s="173">
        <v>11.4335</v>
      </c>
      <c r="AV37" s="165" t="s">
        <v>51</v>
      </c>
      <c r="AW37" s="173"/>
      <c r="AY37">
        <f t="shared" si="7"/>
        <v>0</v>
      </c>
      <c r="AZ37">
        <f t="shared" si="8"/>
        <v>0</v>
      </c>
      <c r="BA37">
        <f t="shared" si="9"/>
        <v>0</v>
      </c>
      <c r="BB37">
        <f t="shared" si="10"/>
        <v>0</v>
      </c>
      <c r="BC37">
        <f t="shared" si="11"/>
        <v>0</v>
      </c>
      <c r="BD37" s="8" t="s">
        <v>51</v>
      </c>
      <c r="BE37" s="9">
        <v>7</v>
      </c>
      <c r="BF37">
        <v>5.4091</v>
      </c>
      <c r="BG37">
        <v>0.5238</v>
      </c>
      <c r="BH37">
        <v>5.9329</v>
      </c>
      <c r="BI37">
        <v>5.3404</v>
      </c>
      <c r="BJ37">
        <v>0.1602</v>
      </c>
      <c r="BK37">
        <v>5.5006</v>
      </c>
    </row>
    <row r="38" spans="1:63" ht="16.5" customHeight="1">
      <c r="A38" s="128" t="s">
        <v>52</v>
      </c>
      <c r="B38" s="161"/>
      <c r="C38" s="129" t="s">
        <v>174</v>
      </c>
      <c r="D38" s="129">
        <v>0.1538</v>
      </c>
      <c r="E38" s="115">
        <v>0</v>
      </c>
      <c r="F38" s="125"/>
      <c r="G38" s="129" t="s">
        <v>227</v>
      </c>
      <c r="H38" s="129">
        <v>4.693</v>
      </c>
      <c r="I38" s="129">
        <v>1.8713</v>
      </c>
      <c r="J38" s="125"/>
      <c r="K38" s="129" t="s">
        <v>180</v>
      </c>
      <c r="L38" s="129">
        <v>0.2828</v>
      </c>
      <c r="M38" s="129">
        <v>0.2203</v>
      </c>
      <c r="N38" s="126">
        <f aca="true" t="shared" si="12" ref="N38:N52">D38+H38+L38</f>
        <v>5.1296</v>
      </c>
      <c r="O38" s="130">
        <f aca="true" t="shared" si="13" ref="O38:O52">E38+I38+M38</f>
        <v>2.0916</v>
      </c>
      <c r="P38" s="131">
        <v>0.0701</v>
      </c>
      <c r="Q38" s="132">
        <f>Tables!$D$13</f>
        <v>0</v>
      </c>
      <c r="R38" s="125"/>
      <c r="S38" s="129"/>
      <c r="T38" s="129"/>
      <c r="U38" s="133"/>
      <c r="V38" s="125"/>
      <c r="W38" s="129"/>
      <c r="X38" s="129"/>
      <c r="Y38" s="133"/>
      <c r="Z38" s="125"/>
      <c r="AA38" s="129" t="s">
        <v>150</v>
      </c>
      <c r="AB38" s="129">
        <v>1.7752</v>
      </c>
      <c r="AC38" s="129">
        <v>0.0682</v>
      </c>
      <c r="AD38" s="125"/>
      <c r="AE38" s="129"/>
      <c r="AF38" s="129"/>
      <c r="AG38" s="129"/>
      <c r="AH38" s="131">
        <v>0.0369</v>
      </c>
      <c r="AI38" s="125">
        <v>0.0966</v>
      </c>
      <c r="AJ38" s="129">
        <v>0.3018</v>
      </c>
      <c r="AK38" s="125">
        <v>5.2334</v>
      </c>
      <c r="AL38" s="129">
        <v>0.1602</v>
      </c>
      <c r="AM38" s="125">
        <v>0.0803</v>
      </c>
      <c r="AN38" s="114">
        <f t="shared" si="5"/>
      </c>
      <c r="AO38" s="126">
        <f t="shared" si="2"/>
        <v>7.2122</v>
      </c>
      <c r="AP38" s="130">
        <f t="shared" si="3"/>
        <v>0.6105</v>
      </c>
      <c r="AQ38" s="134">
        <f t="shared" si="4"/>
        <v>15.043899999999999</v>
      </c>
      <c r="AR38" s="135" t="s">
        <v>52</v>
      </c>
      <c r="AS38" s="190"/>
      <c r="AT38" s="198">
        <f t="shared" si="6"/>
        <v>0</v>
      </c>
      <c r="AU38" s="173">
        <v>15.0439</v>
      </c>
      <c r="AV38" s="165" t="s">
        <v>52</v>
      </c>
      <c r="AW38" s="173"/>
      <c r="AY38">
        <f t="shared" si="7"/>
        <v>0</v>
      </c>
      <c r="AZ38">
        <f t="shared" si="8"/>
        <v>0</v>
      </c>
      <c r="BA38">
        <f t="shared" si="9"/>
        <v>0</v>
      </c>
      <c r="BB38">
        <f t="shared" si="10"/>
        <v>0</v>
      </c>
      <c r="BC38">
        <f t="shared" si="11"/>
        <v>0</v>
      </c>
      <c r="BD38" s="8" t="s">
        <v>52</v>
      </c>
      <c r="BE38" s="9">
        <v>12</v>
      </c>
      <c r="BF38">
        <v>5.1296</v>
      </c>
      <c r="BG38">
        <v>2.0916</v>
      </c>
      <c r="BH38">
        <v>7.2212</v>
      </c>
      <c r="BI38">
        <v>7.2122</v>
      </c>
      <c r="BJ38">
        <v>0.6105</v>
      </c>
      <c r="BK38">
        <v>7.8227</v>
      </c>
    </row>
    <row r="39" spans="1:63" ht="16.5" customHeight="1">
      <c r="A39" s="128" t="s">
        <v>53</v>
      </c>
      <c r="B39" s="161"/>
      <c r="C39" s="129" t="s">
        <v>547</v>
      </c>
      <c r="D39" s="129">
        <v>0.4185</v>
      </c>
      <c r="E39" s="115">
        <v>0</v>
      </c>
      <c r="F39" s="125"/>
      <c r="G39" s="129" t="s">
        <v>211</v>
      </c>
      <c r="H39" s="129">
        <v>4.2358</v>
      </c>
      <c r="I39" s="129">
        <v>2.0395</v>
      </c>
      <c r="J39" s="125"/>
      <c r="K39" s="129" t="s">
        <v>195</v>
      </c>
      <c r="L39" s="129">
        <v>0.4689</v>
      </c>
      <c r="M39" s="129">
        <v>0</v>
      </c>
      <c r="N39" s="126">
        <f t="shared" si="12"/>
        <v>5.1232</v>
      </c>
      <c r="O39" s="130">
        <f t="shared" si="13"/>
        <v>2.0395</v>
      </c>
      <c r="P39" s="131">
        <v>0.0646</v>
      </c>
      <c r="Q39" s="132">
        <f>Tables!$H$13</f>
        <v>0</v>
      </c>
      <c r="R39" s="125"/>
      <c r="S39" s="129" t="s">
        <v>180</v>
      </c>
      <c r="T39" s="129">
        <v>6.5802</v>
      </c>
      <c r="U39" s="133">
        <v>0.1752</v>
      </c>
      <c r="V39" s="125"/>
      <c r="W39" s="129"/>
      <c r="X39" s="129"/>
      <c r="Y39" s="133"/>
      <c r="Z39" s="125"/>
      <c r="AA39" s="129"/>
      <c r="AB39" s="129"/>
      <c r="AC39" s="129"/>
      <c r="AD39" s="125"/>
      <c r="AE39" s="129"/>
      <c r="AF39" s="129"/>
      <c r="AG39" s="129"/>
      <c r="AH39" s="131">
        <v>0.0829</v>
      </c>
      <c r="AI39" s="125">
        <v>0.089</v>
      </c>
      <c r="AJ39" s="129">
        <v>0.2776</v>
      </c>
      <c r="AK39" s="125">
        <v>4.7863</v>
      </c>
      <c r="AL39" s="129">
        <v>0.1469</v>
      </c>
      <c r="AM39" s="125">
        <v>0.0739</v>
      </c>
      <c r="AN39" s="114">
        <f t="shared" si="5"/>
        <v>2.1291</v>
      </c>
      <c r="AO39" s="126">
        <f t="shared" si="2"/>
        <v>13.7321</v>
      </c>
      <c r="AP39" s="130">
        <f t="shared" si="3"/>
        <v>0.6736</v>
      </c>
      <c r="AQ39" s="134">
        <f t="shared" si="4"/>
        <v>21.5684</v>
      </c>
      <c r="AR39" s="135" t="s">
        <v>53</v>
      </c>
      <c r="AS39" s="190"/>
      <c r="AT39" s="198">
        <f t="shared" si="6"/>
        <v>0</v>
      </c>
      <c r="AU39" s="173">
        <v>21.5684</v>
      </c>
      <c r="AV39" s="165" t="s">
        <v>53</v>
      </c>
      <c r="AW39" s="173">
        <v>0.3235</v>
      </c>
      <c r="AX39">
        <v>1.8056</v>
      </c>
      <c r="AY39">
        <f t="shared" si="7"/>
        <v>2.1291</v>
      </c>
      <c r="AZ39">
        <f t="shared" si="8"/>
        <v>0</v>
      </c>
      <c r="BA39">
        <f t="shared" si="9"/>
        <v>0</v>
      </c>
      <c r="BB39">
        <f t="shared" si="10"/>
        <v>0</v>
      </c>
      <c r="BC39">
        <f t="shared" si="11"/>
        <v>0</v>
      </c>
      <c r="BD39" s="8" t="s">
        <v>53</v>
      </c>
      <c r="BE39" s="9">
        <v>25</v>
      </c>
      <c r="BF39">
        <v>5.1232</v>
      </c>
      <c r="BG39">
        <v>2.0395</v>
      </c>
      <c r="BH39">
        <v>7.1627</v>
      </c>
      <c r="BI39">
        <v>13.7321</v>
      </c>
      <c r="BJ39">
        <v>0.6736</v>
      </c>
      <c r="BK39">
        <v>14.4057</v>
      </c>
    </row>
    <row r="40" spans="1:63" ht="16.5" customHeight="1">
      <c r="A40" s="128" t="s">
        <v>54</v>
      </c>
      <c r="B40" s="161"/>
      <c r="C40" s="129" t="s">
        <v>547</v>
      </c>
      <c r="D40" s="129">
        <v>0.4576</v>
      </c>
      <c r="E40" s="115">
        <v>0</v>
      </c>
      <c r="F40" s="125"/>
      <c r="G40" s="129" t="s">
        <v>180</v>
      </c>
      <c r="H40" s="129">
        <v>6.5281</v>
      </c>
      <c r="I40" s="129">
        <v>0</v>
      </c>
      <c r="J40" s="125"/>
      <c r="K40" s="129" t="s">
        <v>180</v>
      </c>
      <c r="L40" s="129">
        <v>0.2828</v>
      </c>
      <c r="M40" s="129">
        <v>0.2203</v>
      </c>
      <c r="N40" s="126">
        <f t="shared" si="12"/>
        <v>7.2685</v>
      </c>
      <c r="O40" s="130">
        <f t="shared" si="13"/>
        <v>0.2203</v>
      </c>
      <c r="P40" s="131">
        <v>0.0701</v>
      </c>
      <c r="Q40" s="132">
        <f>Tables!$D$13</f>
        <v>0</v>
      </c>
      <c r="R40" s="125"/>
      <c r="S40" s="129"/>
      <c r="T40" s="129"/>
      <c r="U40" s="133"/>
      <c r="V40" s="125"/>
      <c r="W40" s="129" t="s">
        <v>515</v>
      </c>
      <c r="X40" s="129">
        <v>0</v>
      </c>
      <c r="Y40" s="133">
        <v>0</v>
      </c>
      <c r="Z40" s="125"/>
      <c r="AA40" s="129" t="s">
        <v>150</v>
      </c>
      <c r="AB40" s="129">
        <v>1.7752</v>
      </c>
      <c r="AC40" s="129">
        <v>0.0682</v>
      </c>
      <c r="AD40" s="125"/>
      <c r="AE40" s="129" t="str">
        <f>Tables!$E$125</f>
        <v>CLEAN WATER SD</v>
      </c>
      <c r="AF40" s="129"/>
      <c r="AG40" s="129"/>
      <c r="AH40" s="131">
        <v>0.0369</v>
      </c>
      <c r="AI40" s="125">
        <v>0.0966</v>
      </c>
      <c r="AJ40" s="129">
        <v>0.3018</v>
      </c>
      <c r="AK40" s="125">
        <v>5.2334</v>
      </c>
      <c r="AL40" s="129">
        <v>0.1602</v>
      </c>
      <c r="AM40" s="125">
        <v>0.0803</v>
      </c>
      <c r="AN40" s="114">
        <f t="shared" si="5"/>
      </c>
      <c r="AO40" s="126">
        <f t="shared" si="2"/>
        <v>7.2122</v>
      </c>
      <c r="AP40" s="130">
        <f t="shared" si="3"/>
        <v>0.6105</v>
      </c>
      <c r="AQ40" s="134">
        <f t="shared" si="4"/>
        <v>15.3115</v>
      </c>
      <c r="AR40" s="135" t="s">
        <v>54</v>
      </c>
      <c r="AS40" s="190"/>
      <c r="AT40" s="198">
        <f t="shared" si="6"/>
        <v>0</v>
      </c>
      <c r="AU40" s="173">
        <v>15.3115</v>
      </c>
      <c r="AV40" s="165" t="s">
        <v>54</v>
      </c>
      <c r="AW40" s="173"/>
      <c r="AY40">
        <f t="shared" si="7"/>
        <v>0</v>
      </c>
      <c r="AZ40">
        <f t="shared" si="8"/>
        <v>0</v>
      </c>
      <c r="BA40">
        <f t="shared" si="9"/>
        <v>0</v>
      </c>
      <c r="BB40">
        <f t="shared" si="10"/>
        <v>0</v>
      </c>
      <c r="BC40">
        <f t="shared" si="11"/>
        <v>0</v>
      </c>
      <c r="BD40" s="8" t="s">
        <v>54</v>
      </c>
      <c r="BE40" s="9">
        <v>14</v>
      </c>
      <c r="BF40">
        <v>7.2685</v>
      </c>
      <c r="BG40">
        <v>0.2203</v>
      </c>
      <c r="BH40">
        <v>7.4888</v>
      </c>
      <c r="BI40">
        <v>7.2122</v>
      </c>
      <c r="BJ40">
        <v>0.6105</v>
      </c>
      <c r="BK40">
        <v>7.8227</v>
      </c>
    </row>
    <row r="41" spans="1:63" ht="16.5" customHeight="1">
      <c r="A41" s="128" t="s">
        <v>55</v>
      </c>
      <c r="B41" s="161"/>
      <c r="C41" s="129" t="s">
        <v>547</v>
      </c>
      <c r="D41" s="129">
        <v>0.4576</v>
      </c>
      <c r="E41" s="115">
        <v>0</v>
      </c>
      <c r="F41" s="125"/>
      <c r="G41" s="129" t="s">
        <v>180</v>
      </c>
      <c r="H41" s="129">
        <v>6.5281</v>
      </c>
      <c r="I41" s="129">
        <v>0</v>
      </c>
      <c r="J41" s="125"/>
      <c r="K41" s="129" t="s">
        <v>180</v>
      </c>
      <c r="L41" s="129">
        <v>0.2828</v>
      </c>
      <c r="M41" s="129">
        <v>0.2203</v>
      </c>
      <c r="N41" s="126">
        <f t="shared" si="12"/>
        <v>7.2685</v>
      </c>
      <c r="O41" s="130">
        <f t="shared" si="13"/>
        <v>0.2203</v>
      </c>
      <c r="P41" s="131">
        <v>0.0701</v>
      </c>
      <c r="Q41" s="132">
        <f>Tables!$D$13</f>
        <v>0</v>
      </c>
      <c r="R41" s="125"/>
      <c r="S41" s="129"/>
      <c r="T41" s="129"/>
      <c r="U41" s="133"/>
      <c r="V41" s="125"/>
      <c r="W41" s="129" t="s">
        <v>248</v>
      </c>
      <c r="X41" s="129">
        <v>0.7661</v>
      </c>
      <c r="Y41" s="133">
        <v>0</v>
      </c>
      <c r="Z41" s="125"/>
      <c r="AA41" s="129" t="s">
        <v>150</v>
      </c>
      <c r="AB41" s="129">
        <v>1.7752</v>
      </c>
      <c r="AC41" s="129">
        <v>0.0682</v>
      </c>
      <c r="AD41" s="125"/>
      <c r="AE41" s="129" t="str">
        <f>Tables!$E$125</f>
        <v>CLEAN WATER SD</v>
      </c>
      <c r="AF41" s="129"/>
      <c r="AG41" s="129"/>
      <c r="AH41" s="131">
        <v>0.0369</v>
      </c>
      <c r="AI41" s="125">
        <v>0.0966</v>
      </c>
      <c r="AJ41" s="129">
        <v>0.3018</v>
      </c>
      <c r="AK41" s="125">
        <v>5.2334</v>
      </c>
      <c r="AL41" s="129">
        <v>0.1602</v>
      </c>
      <c r="AM41" s="125">
        <v>0.0803</v>
      </c>
      <c r="AN41" s="114">
        <f t="shared" si="5"/>
      </c>
      <c r="AO41" s="126">
        <f t="shared" si="2"/>
        <v>7.9783</v>
      </c>
      <c r="AP41" s="130">
        <f t="shared" si="3"/>
        <v>0.6105</v>
      </c>
      <c r="AQ41" s="134">
        <f t="shared" si="4"/>
        <v>16.0776</v>
      </c>
      <c r="AR41" s="135" t="s">
        <v>55</v>
      </c>
      <c r="AS41" s="190"/>
      <c r="AT41" s="198">
        <f t="shared" si="6"/>
        <v>0</v>
      </c>
      <c r="AU41" s="173">
        <v>16.0776</v>
      </c>
      <c r="AV41" s="165" t="s">
        <v>55</v>
      </c>
      <c r="AW41" s="173"/>
      <c r="AY41">
        <f t="shared" si="7"/>
        <v>0</v>
      </c>
      <c r="AZ41">
        <f t="shared" si="8"/>
        <v>0</v>
      </c>
      <c r="BA41">
        <f t="shared" si="9"/>
        <v>0</v>
      </c>
      <c r="BB41">
        <f t="shared" si="10"/>
        <v>0</v>
      </c>
      <c r="BC41">
        <f t="shared" si="11"/>
        <v>0</v>
      </c>
      <c r="BD41" s="8" t="s">
        <v>55</v>
      </c>
      <c r="BE41" s="9">
        <v>15</v>
      </c>
      <c r="BF41">
        <v>7.2685</v>
      </c>
      <c r="BG41">
        <v>0.2203</v>
      </c>
      <c r="BH41">
        <v>7.4888</v>
      </c>
      <c r="BI41">
        <v>7.9783</v>
      </c>
      <c r="BJ41">
        <v>0.6105</v>
      </c>
      <c r="BK41">
        <v>8.5888</v>
      </c>
    </row>
    <row r="42" spans="1:63" ht="16.5" customHeight="1">
      <c r="A42" s="128" t="s">
        <v>56</v>
      </c>
      <c r="B42" s="161"/>
      <c r="C42" s="129" t="s">
        <v>547</v>
      </c>
      <c r="D42" s="129">
        <v>0.4576</v>
      </c>
      <c r="E42" s="115">
        <v>0</v>
      </c>
      <c r="F42" s="125"/>
      <c r="G42" s="129" t="s">
        <v>180</v>
      </c>
      <c r="H42" s="129">
        <v>6.5281</v>
      </c>
      <c r="I42" s="129">
        <v>0</v>
      </c>
      <c r="J42" s="125"/>
      <c r="K42" s="129" t="s">
        <v>180</v>
      </c>
      <c r="L42" s="129">
        <v>0.2828</v>
      </c>
      <c r="M42" s="129">
        <v>0.2203</v>
      </c>
      <c r="N42" s="126">
        <f t="shared" si="12"/>
        <v>7.2685</v>
      </c>
      <c r="O42" s="130">
        <f t="shared" si="13"/>
        <v>0.2203</v>
      </c>
      <c r="P42" s="131">
        <v>0.0701</v>
      </c>
      <c r="Q42" s="132">
        <f>Tables!$D$13</f>
        <v>0</v>
      </c>
      <c r="R42" s="125"/>
      <c r="S42" s="129"/>
      <c r="T42" s="129"/>
      <c r="U42" s="133"/>
      <c r="V42" s="125"/>
      <c r="W42" s="129" t="s">
        <v>251</v>
      </c>
      <c r="X42" s="129">
        <v>0</v>
      </c>
      <c r="Y42" s="133">
        <v>0</v>
      </c>
      <c r="Z42" s="125"/>
      <c r="AA42" s="129" t="s">
        <v>150</v>
      </c>
      <c r="AB42" s="129">
        <v>1.7752</v>
      </c>
      <c r="AC42" s="129">
        <v>0.0682</v>
      </c>
      <c r="AD42" s="125"/>
      <c r="AE42" s="129" t="str">
        <f>Tables!$E$125</f>
        <v>CLEAN WATER SD</v>
      </c>
      <c r="AF42" s="129"/>
      <c r="AG42" s="129"/>
      <c r="AH42" s="131">
        <v>0.0369</v>
      </c>
      <c r="AI42" s="125">
        <v>0.0966</v>
      </c>
      <c r="AJ42" s="129">
        <v>0.3018</v>
      </c>
      <c r="AK42" s="125">
        <v>5.2334</v>
      </c>
      <c r="AL42" s="129">
        <v>0.1602</v>
      </c>
      <c r="AM42" s="125">
        <v>0.0803</v>
      </c>
      <c r="AN42" s="114">
        <f t="shared" si="5"/>
      </c>
      <c r="AO42" s="126">
        <f t="shared" si="2"/>
        <v>7.2122</v>
      </c>
      <c r="AP42" s="130">
        <f t="shared" si="3"/>
        <v>0.6105</v>
      </c>
      <c r="AQ42" s="134">
        <f t="shared" si="4"/>
        <v>15.3115</v>
      </c>
      <c r="AR42" s="135" t="s">
        <v>56</v>
      </c>
      <c r="AS42" s="190"/>
      <c r="AT42" s="198">
        <f t="shared" si="6"/>
        <v>0</v>
      </c>
      <c r="AU42" s="173">
        <v>15.3115</v>
      </c>
      <c r="AV42" s="165" t="s">
        <v>56</v>
      </c>
      <c r="AW42" s="173"/>
      <c r="AY42">
        <f t="shared" si="7"/>
        <v>0</v>
      </c>
      <c r="AZ42">
        <f t="shared" si="8"/>
        <v>0</v>
      </c>
      <c r="BA42">
        <f t="shared" si="9"/>
        <v>0</v>
      </c>
      <c r="BB42">
        <f t="shared" si="10"/>
        <v>0</v>
      </c>
      <c r="BC42">
        <f t="shared" si="11"/>
        <v>0</v>
      </c>
      <c r="BD42" s="8" t="s">
        <v>56</v>
      </c>
      <c r="BE42" s="9">
        <v>15</v>
      </c>
      <c r="BF42">
        <v>7.2685</v>
      </c>
      <c r="BG42">
        <v>0.2203</v>
      </c>
      <c r="BH42">
        <v>7.4888</v>
      </c>
      <c r="BI42">
        <v>7.2122</v>
      </c>
      <c r="BJ42">
        <v>0.6105</v>
      </c>
      <c r="BK42">
        <v>7.8227</v>
      </c>
    </row>
    <row r="43" spans="1:63" ht="16.5" customHeight="1">
      <c r="A43" s="128" t="s">
        <v>59</v>
      </c>
      <c r="B43" s="161"/>
      <c r="C43" s="129" t="s">
        <v>547</v>
      </c>
      <c r="D43" s="129">
        <v>0.448</v>
      </c>
      <c r="E43" s="115">
        <v>0</v>
      </c>
      <c r="F43" s="136" t="s">
        <v>32</v>
      </c>
      <c r="G43" s="129" t="s">
        <v>156</v>
      </c>
      <c r="H43" s="129">
        <v>4.5268</v>
      </c>
      <c r="I43" s="129">
        <v>1.1594</v>
      </c>
      <c r="J43" s="125"/>
      <c r="K43" s="129" t="s">
        <v>195</v>
      </c>
      <c r="L43" s="129">
        <v>0.4813</v>
      </c>
      <c r="M43" s="129">
        <v>0</v>
      </c>
      <c r="N43" s="126">
        <f t="shared" si="12"/>
        <v>5.4561</v>
      </c>
      <c r="O43" s="130">
        <f t="shared" si="13"/>
        <v>1.1594</v>
      </c>
      <c r="P43" s="131">
        <v>0.0687</v>
      </c>
      <c r="Q43" s="132">
        <f>Tables!$L$13</f>
        <v>0</v>
      </c>
      <c r="R43" s="125"/>
      <c r="S43" s="129" t="s">
        <v>156</v>
      </c>
      <c r="T43" s="129">
        <v>3.5364</v>
      </c>
      <c r="U43" s="133">
        <v>0.0521</v>
      </c>
      <c r="V43" s="125"/>
      <c r="W43" s="129" t="s">
        <v>242</v>
      </c>
      <c r="X43" s="129">
        <v>0</v>
      </c>
      <c r="Y43" s="133">
        <v>0</v>
      </c>
      <c r="Z43" s="125"/>
      <c r="AA43" s="129"/>
      <c r="AB43" s="129"/>
      <c r="AC43" s="129"/>
      <c r="AD43" s="125"/>
      <c r="AE43" s="129" t="str">
        <f>Tables!$E$94</f>
        <v>ROCKWOOD</v>
      </c>
      <c r="AF43" s="129"/>
      <c r="AG43" s="129"/>
      <c r="AH43" s="131">
        <v>0.0859</v>
      </c>
      <c r="AI43" s="125">
        <v>0.0946</v>
      </c>
      <c r="AJ43" s="129">
        <v>0.2985</v>
      </c>
      <c r="AK43" s="125">
        <v>5.1414</v>
      </c>
      <c r="AL43" s="129">
        <v>0.1569</v>
      </c>
      <c r="AM43" s="125">
        <v>0.0786</v>
      </c>
      <c r="AN43" s="114">
        <f t="shared" si="5"/>
        <v>0.2031</v>
      </c>
      <c r="AO43" s="126">
        <f t="shared" si="2"/>
        <v>9.1301</v>
      </c>
      <c r="AP43" s="130">
        <f t="shared" si="3"/>
        <v>0.5861</v>
      </c>
      <c r="AQ43" s="134">
        <f t="shared" si="4"/>
        <v>16.331699999999998</v>
      </c>
      <c r="AR43" s="135" t="s">
        <v>59</v>
      </c>
      <c r="AS43" s="190"/>
      <c r="AT43" s="198">
        <f t="shared" si="6"/>
        <v>0</v>
      </c>
      <c r="AU43" s="173">
        <v>16.3317</v>
      </c>
      <c r="AV43" s="165" t="s">
        <v>59</v>
      </c>
      <c r="AW43" s="173">
        <v>0</v>
      </c>
      <c r="AX43">
        <v>0.2031</v>
      </c>
      <c r="AY43">
        <f t="shared" si="7"/>
        <v>0.2031</v>
      </c>
      <c r="AZ43">
        <f t="shared" si="8"/>
        <v>0</v>
      </c>
      <c r="BA43">
        <f t="shared" si="9"/>
        <v>0</v>
      </c>
      <c r="BB43">
        <f t="shared" si="10"/>
        <v>0</v>
      </c>
      <c r="BC43">
        <f t="shared" si="11"/>
        <v>0</v>
      </c>
      <c r="BD43" s="8" t="s">
        <v>59</v>
      </c>
      <c r="BE43" s="9">
        <v>15</v>
      </c>
      <c r="BF43">
        <v>5.4561</v>
      </c>
      <c r="BG43">
        <v>1.1594</v>
      </c>
      <c r="BH43">
        <v>6.6155</v>
      </c>
      <c r="BI43">
        <v>9.1301</v>
      </c>
      <c r="BJ43">
        <v>0.5861</v>
      </c>
      <c r="BK43">
        <v>9.7162</v>
      </c>
    </row>
    <row r="44" spans="1:63" ht="16.5" customHeight="1">
      <c r="A44" s="128" t="s">
        <v>61</v>
      </c>
      <c r="B44" s="161"/>
      <c r="C44" s="129" t="s">
        <v>547</v>
      </c>
      <c r="D44" s="129">
        <v>0.4576</v>
      </c>
      <c r="E44" s="115">
        <v>0</v>
      </c>
      <c r="F44" s="125"/>
      <c r="G44" s="129" t="s">
        <v>180</v>
      </c>
      <c r="H44" s="129">
        <v>6.5281</v>
      </c>
      <c r="I44" s="129">
        <v>0</v>
      </c>
      <c r="J44" s="125"/>
      <c r="K44" s="129" t="s">
        <v>180</v>
      </c>
      <c r="L44" s="129">
        <v>0.2828</v>
      </c>
      <c r="M44" s="129">
        <v>0.2203</v>
      </c>
      <c r="N44" s="126">
        <f t="shared" si="12"/>
        <v>7.2685</v>
      </c>
      <c r="O44" s="130">
        <f t="shared" si="13"/>
        <v>0.2203</v>
      </c>
      <c r="P44" s="131">
        <v>0.0701</v>
      </c>
      <c r="Q44" s="132">
        <f>Tables!$D$13</f>
        <v>0</v>
      </c>
      <c r="R44" s="125"/>
      <c r="S44" s="129"/>
      <c r="T44" s="129"/>
      <c r="U44" s="133"/>
      <c r="V44" s="125"/>
      <c r="W44" s="129" t="s">
        <v>239</v>
      </c>
      <c r="X44" s="129">
        <v>0.4313</v>
      </c>
      <c r="Y44" s="133">
        <v>0</v>
      </c>
      <c r="Z44" s="125"/>
      <c r="AA44" s="129" t="s">
        <v>150</v>
      </c>
      <c r="AB44" s="129">
        <v>1.7752</v>
      </c>
      <c r="AC44" s="129">
        <v>0.0682</v>
      </c>
      <c r="AD44" s="125"/>
      <c r="AE44" s="129" t="str">
        <f>Tables!$E$129</f>
        <v>RAMSY-W RD</v>
      </c>
      <c r="AF44" s="129"/>
      <c r="AG44" s="129"/>
      <c r="AH44" s="131">
        <v>0.0369</v>
      </c>
      <c r="AI44" s="125">
        <v>0.0966</v>
      </c>
      <c r="AJ44" s="129">
        <v>0.3018</v>
      </c>
      <c r="AK44" s="125">
        <v>5.2334</v>
      </c>
      <c r="AL44" s="129">
        <v>0.1602</v>
      </c>
      <c r="AM44" s="125">
        <v>0.0803</v>
      </c>
      <c r="AN44" s="114">
        <f t="shared" si="5"/>
      </c>
      <c r="AO44" s="126">
        <f aca="true" t="shared" si="14" ref="AO44:AO75">P44+T44+X44+AB44+AF44+AI44+AK44+AN44+AH44</f>
        <v>7.6435</v>
      </c>
      <c r="AP44" s="130">
        <f aca="true" t="shared" si="15" ref="AP44:AP75">Q44+U44+Y44+AC44+AG44+AJ44+AL44+AM44</f>
        <v>0.6105</v>
      </c>
      <c r="AQ44" s="134">
        <f aca="true" t="shared" si="16" ref="AQ44:AQ75">N44+O44+AO44+AP44</f>
        <v>15.7428</v>
      </c>
      <c r="AR44" s="135" t="s">
        <v>61</v>
      </c>
      <c r="AS44" s="190"/>
      <c r="AT44" s="198">
        <f t="shared" si="6"/>
        <v>0</v>
      </c>
      <c r="AU44" s="173">
        <v>15.7428</v>
      </c>
      <c r="AV44" s="165" t="s">
        <v>61</v>
      </c>
      <c r="AW44" s="173"/>
      <c r="AY44">
        <f t="shared" si="7"/>
        <v>0</v>
      </c>
      <c r="AZ44">
        <f t="shared" si="8"/>
        <v>0</v>
      </c>
      <c r="BA44">
        <f t="shared" si="9"/>
        <v>0</v>
      </c>
      <c r="BB44">
        <f t="shared" si="10"/>
        <v>0</v>
      </c>
      <c r="BC44">
        <f t="shared" si="11"/>
        <v>0</v>
      </c>
      <c r="BD44" s="8" t="s">
        <v>61</v>
      </c>
      <c r="BE44" s="9">
        <v>14</v>
      </c>
      <c r="BF44">
        <v>7.2685</v>
      </c>
      <c r="BG44">
        <v>0.2203</v>
      </c>
      <c r="BH44">
        <v>7.4888</v>
      </c>
      <c r="BI44">
        <v>7.6435</v>
      </c>
      <c r="BJ44">
        <v>0.6105</v>
      </c>
      <c r="BK44">
        <v>8.254</v>
      </c>
    </row>
    <row r="45" spans="1:63" ht="16.5" customHeight="1">
      <c r="A45" s="128" t="s">
        <v>62</v>
      </c>
      <c r="B45" s="161"/>
      <c r="C45" s="129" t="s">
        <v>547</v>
      </c>
      <c r="D45" s="129">
        <v>0.4185</v>
      </c>
      <c r="E45" s="115">
        <v>0</v>
      </c>
      <c r="F45" s="125"/>
      <c r="G45" s="129" t="s">
        <v>180</v>
      </c>
      <c r="H45" s="129">
        <v>5.9188</v>
      </c>
      <c r="I45" s="129">
        <v>0</v>
      </c>
      <c r="J45" s="125"/>
      <c r="K45" s="129" t="s">
        <v>180</v>
      </c>
      <c r="L45" s="129">
        <v>0.2565</v>
      </c>
      <c r="M45" s="129">
        <v>0.2</v>
      </c>
      <c r="N45" s="126">
        <f t="shared" si="12"/>
        <v>6.5938</v>
      </c>
      <c r="O45" s="130">
        <f t="shared" si="13"/>
        <v>0.2</v>
      </c>
      <c r="P45" s="131">
        <v>0.0646</v>
      </c>
      <c r="Q45" s="132">
        <f>Tables!$H$13</f>
        <v>0</v>
      </c>
      <c r="R45" s="125"/>
      <c r="S45" s="129" t="s">
        <v>180</v>
      </c>
      <c r="T45" s="129">
        <v>6.5802</v>
      </c>
      <c r="U45" s="133">
        <v>0.1752</v>
      </c>
      <c r="V45" s="125"/>
      <c r="W45" s="129"/>
      <c r="X45" s="129"/>
      <c r="Y45" s="133"/>
      <c r="Z45" s="125"/>
      <c r="AA45" s="129"/>
      <c r="AB45" s="129"/>
      <c r="AC45" s="129"/>
      <c r="AD45" s="125"/>
      <c r="AE45" s="129"/>
      <c r="AF45" s="129"/>
      <c r="AG45" s="129"/>
      <c r="AH45" s="131">
        <v>0.0319</v>
      </c>
      <c r="AI45" s="125"/>
      <c r="AJ45" s="129"/>
      <c r="AK45" s="125">
        <v>4.7863</v>
      </c>
      <c r="AL45" s="129">
        <v>0.1469</v>
      </c>
      <c r="AM45" s="125">
        <v>0.0739</v>
      </c>
      <c r="AN45" s="114">
        <f t="shared" si="5"/>
        <v>2.1328</v>
      </c>
      <c r="AO45" s="126">
        <f t="shared" si="14"/>
        <v>13.5958</v>
      </c>
      <c r="AP45" s="130">
        <f t="shared" si="15"/>
        <v>0.396</v>
      </c>
      <c r="AQ45" s="134">
        <f t="shared" si="16"/>
        <v>20.785600000000002</v>
      </c>
      <c r="AR45" s="135" t="s">
        <v>62</v>
      </c>
      <c r="AS45" s="190"/>
      <c r="AT45" s="198">
        <f t="shared" si="6"/>
        <v>0</v>
      </c>
      <c r="AU45" s="173">
        <v>20.7856</v>
      </c>
      <c r="AV45" s="165" t="s">
        <v>62</v>
      </c>
      <c r="AW45" s="173">
        <v>0.3235</v>
      </c>
      <c r="AX45">
        <v>1.8093</v>
      </c>
      <c r="AY45">
        <f t="shared" si="7"/>
        <v>2.1328</v>
      </c>
      <c r="AZ45">
        <f t="shared" si="8"/>
        <v>0</v>
      </c>
      <c r="BA45">
        <f t="shared" si="9"/>
        <v>0</v>
      </c>
      <c r="BB45">
        <f t="shared" si="10"/>
        <v>0</v>
      </c>
      <c r="BC45">
        <f t="shared" si="11"/>
        <v>0</v>
      </c>
      <c r="BD45" s="8" t="s">
        <v>62</v>
      </c>
      <c r="BE45" s="9">
        <v>24</v>
      </c>
      <c r="BF45">
        <v>6.5938</v>
      </c>
      <c r="BG45">
        <v>0.2</v>
      </c>
      <c r="BH45">
        <v>6.7938</v>
      </c>
      <c r="BI45">
        <v>13.5958</v>
      </c>
      <c r="BJ45">
        <v>0.396</v>
      </c>
      <c r="BK45">
        <v>13.9918</v>
      </c>
    </row>
    <row r="46" spans="1:63" ht="16.5" customHeight="1">
      <c r="A46" s="128" t="s">
        <v>63</v>
      </c>
      <c r="B46" s="161"/>
      <c r="C46" s="129" t="s">
        <v>174</v>
      </c>
      <c r="D46" s="129">
        <v>0.1538</v>
      </c>
      <c r="E46" s="115">
        <v>0</v>
      </c>
      <c r="F46" s="125"/>
      <c r="G46" s="129" t="s">
        <v>227</v>
      </c>
      <c r="H46" s="129">
        <v>4.693</v>
      </c>
      <c r="I46" s="129">
        <v>1.8713</v>
      </c>
      <c r="J46" s="125"/>
      <c r="K46" s="129" t="s">
        <v>180</v>
      </c>
      <c r="L46" s="129">
        <v>0.2565</v>
      </c>
      <c r="M46" s="129">
        <v>0.2</v>
      </c>
      <c r="N46" s="126">
        <f t="shared" si="12"/>
        <v>5.1033</v>
      </c>
      <c r="O46" s="130">
        <f t="shared" si="13"/>
        <v>2.0713</v>
      </c>
      <c r="P46" s="131">
        <v>0.0646</v>
      </c>
      <c r="Q46" s="132">
        <f>Tables!$H$13</f>
        <v>0</v>
      </c>
      <c r="R46" s="125"/>
      <c r="S46" s="129" t="s">
        <v>180</v>
      </c>
      <c r="T46" s="129">
        <v>6.5802</v>
      </c>
      <c r="U46" s="133">
        <v>0.1752</v>
      </c>
      <c r="V46" s="125"/>
      <c r="W46" s="129"/>
      <c r="X46" s="129"/>
      <c r="Y46" s="133"/>
      <c r="Z46" s="125"/>
      <c r="AA46" s="129"/>
      <c r="AB46" s="129"/>
      <c r="AC46" s="129"/>
      <c r="AD46" s="125"/>
      <c r="AE46" s="129"/>
      <c r="AF46" s="129"/>
      <c r="AG46" s="129"/>
      <c r="AH46" s="131">
        <v>0.0319</v>
      </c>
      <c r="AI46" s="125">
        <v>0.089</v>
      </c>
      <c r="AJ46" s="129">
        <v>0.2776</v>
      </c>
      <c r="AK46" s="125">
        <v>4.7863</v>
      </c>
      <c r="AL46" s="129">
        <v>0.1469</v>
      </c>
      <c r="AM46" s="125">
        <v>0.0739</v>
      </c>
      <c r="AN46" s="114">
        <f t="shared" si="5"/>
        <v>1.5162</v>
      </c>
      <c r="AO46" s="126">
        <f t="shared" si="14"/>
        <v>13.0682</v>
      </c>
      <c r="AP46" s="130">
        <f t="shared" si="15"/>
        <v>0.6736</v>
      </c>
      <c r="AQ46" s="134">
        <f t="shared" si="16"/>
        <v>20.9164</v>
      </c>
      <c r="AR46" s="135" t="s">
        <v>63</v>
      </c>
      <c r="AS46" s="190"/>
      <c r="AT46" s="198">
        <f t="shared" si="6"/>
        <v>0</v>
      </c>
      <c r="AU46" s="173">
        <v>20.9164</v>
      </c>
      <c r="AV46" s="165" t="s">
        <v>63</v>
      </c>
      <c r="AW46" s="173">
        <v>0.3235</v>
      </c>
      <c r="AX46">
        <v>1.1927</v>
      </c>
      <c r="AY46">
        <f t="shared" si="7"/>
        <v>1.5162</v>
      </c>
      <c r="AZ46">
        <f t="shared" si="8"/>
        <v>0</v>
      </c>
      <c r="BA46">
        <f t="shared" si="9"/>
        <v>0</v>
      </c>
      <c r="BB46">
        <f t="shared" si="10"/>
        <v>0</v>
      </c>
      <c r="BC46">
        <f t="shared" si="11"/>
        <v>0</v>
      </c>
      <c r="BD46" s="8" t="s">
        <v>63</v>
      </c>
      <c r="BE46" s="9">
        <v>25</v>
      </c>
      <c r="BF46">
        <v>5.1033</v>
      </c>
      <c r="BG46">
        <v>2.0713</v>
      </c>
      <c r="BH46">
        <v>7.1746</v>
      </c>
      <c r="BI46">
        <v>13.0682</v>
      </c>
      <c r="BJ46">
        <v>0.6736</v>
      </c>
      <c r="BK46">
        <v>13.7418</v>
      </c>
    </row>
    <row r="47" spans="1:63" ht="16.5" customHeight="1">
      <c r="A47" s="128" t="s">
        <v>64</v>
      </c>
      <c r="B47" s="161"/>
      <c r="C47" s="129" t="s">
        <v>547</v>
      </c>
      <c r="D47" s="129">
        <v>0.4185</v>
      </c>
      <c r="E47" s="115">
        <v>0</v>
      </c>
      <c r="F47" s="125"/>
      <c r="G47" s="129" t="s">
        <v>180</v>
      </c>
      <c r="H47" s="129">
        <v>5.9188</v>
      </c>
      <c r="I47" s="129">
        <v>0</v>
      </c>
      <c r="J47" s="125"/>
      <c r="K47" s="129" t="s">
        <v>180</v>
      </c>
      <c r="L47" s="129">
        <v>0.2565</v>
      </c>
      <c r="M47" s="129">
        <v>0.2</v>
      </c>
      <c r="N47" s="126">
        <f t="shared" si="12"/>
        <v>6.5938</v>
      </c>
      <c r="O47" s="130">
        <f t="shared" si="13"/>
        <v>0.2</v>
      </c>
      <c r="P47" s="131">
        <v>0.0646</v>
      </c>
      <c r="Q47" s="132">
        <f>Tables!$H$13</f>
        <v>0</v>
      </c>
      <c r="R47" s="125"/>
      <c r="S47" s="129" t="s">
        <v>180</v>
      </c>
      <c r="T47" s="129">
        <v>6.5802</v>
      </c>
      <c r="U47" s="133">
        <v>0.1752</v>
      </c>
      <c r="V47" s="125"/>
      <c r="W47" s="129" t="s">
        <v>239</v>
      </c>
      <c r="X47" s="129">
        <v>0.4313</v>
      </c>
      <c r="Y47" s="133">
        <v>0</v>
      </c>
      <c r="Z47" s="125"/>
      <c r="AA47" s="129"/>
      <c r="AB47" s="129"/>
      <c r="AC47" s="129"/>
      <c r="AD47" s="125"/>
      <c r="AE47" s="129"/>
      <c r="AF47" s="129"/>
      <c r="AG47" s="129"/>
      <c r="AH47" s="131">
        <v>0.0319</v>
      </c>
      <c r="AI47" s="125">
        <v>0.089</v>
      </c>
      <c r="AJ47" s="129">
        <v>0.2776</v>
      </c>
      <c r="AK47" s="125">
        <v>4.7863</v>
      </c>
      <c r="AL47" s="129">
        <v>0.1469</v>
      </c>
      <c r="AM47" s="125">
        <v>0.0739</v>
      </c>
      <c r="AN47" s="114">
        <f t="shared" si="5"/>
        <v>2.1646</v>
      </c>
      <c r="AO47" s="126">
        <f t="shared" si="14"/>
        <v>14.1479</v>
      </c>
      <c r="AP47" s="130">
        <f t="shared" si="15"/>
        <v>0.6736</v>
      </c>
      <c r="AQ47" s="134">
        <f t="shared" si="16"/>
        <v>21.6153</v>
      </c>
      <c r="AR47" s="135" t="s">
        <v>64</v>
      </c>
      <c r="AS47" s="190"/>
      <c r="AT47" s="198">
        <f t="shared" si="6"/>
        <v>0</v>
      </c>
      <c r="AU47" s="173">
        <v>21.6153</v>
      </c>
      <c r="AV47" s="165" t="s">
        <v>64</v>
      </c>
      <c r="AW47" s="173">
        <v>0.3235</v>
      </c>
      <c r="AX47">
        <v>1.8411</v>
      </c>
      <c r="AY47">
        <f t="shared" si="7"/>
        <v>2.1646</v>
      </c>
      <c r="AZ47">
        <f t="shared" si="8"/>
        <v>0</v>
      </c>
      <c r="BA47">
        <f t="shared" si="9"/>
        <v>0</v>
      </c>
      <c r="BB47">
        <f t="shared" si="10"/>
        <v>0</v>
      </c>
      <c r="BC47">
        <f t="shared" si="11"/>
        <v>0</v>
      </c>
      <c r="BD47" s="8" t="s">
        <v>64</v>
      </c>
      <c r="BE47" s="9">
        <v>27</v>
      </c>
      <c r="BF47">
        <v>6.5938</v>
      </c>
      <c r="BG47">
        <v>0.2</v>
      </c>
      <c r="BH47">
        <v>6.7938</v>
      </c>
      <c r="BI47">
        <v>14.1479</v>
      </c>
      <c r="BJ47">
        <v>0.6736</v>
      </c>
      <c r="BK47">
        <v>14.8215</v>
      </c>
    </row>
    <row r="48" spans="1:63" ht="16.5" customHeight="1">
      <c r="A48" s="128" t="s">
        <v>67</v>
      </c>
      <c r="B48" s="161"/>
      <c r="C48" s="129" t="s">
        <v>174</v>
      </c>
      <c r="D48" s="129">
        <v>0.1538</v>
      </c>
      <c r="E48" s="115">
        <v>0</v>
      </c>
      <c r="F48" s="125"/>
      <c r="G48" s="129" t="s">
        <v>227</v>
      </c>
      <c r="H48" s="129">
        <v>4.693</v>
      </c>
      <c r="I48" s="129">
        <v>1.8713</v>
      </c>
      <c r="J48" s="125"/>
      <c r="K48" s="129" t="s">
        <v>180</v>
      </c>
      <c r="L48" s="129">
        <v>0.2828</v>
      </c>
      <c r="M48" s="129">
        <v>0.2203</v>
      </c>
      <c r="N48" s="126">
        <f t="shared" si="12"/>
        <v>5.1296</v>
      </c>
      <c r="O48" s="130">
        <f t="shared" si="13"/>
        <v>2.0916</v>
      </c>
      <c r="P48" s="131">
        <v>0.0701</v>
      </c>
      <c r="Q48" s="132">
        <f>Tables!$D$13</f>
        <v>0</v>
      </c>
      <c r="R48" s="125"/>
      <c r="S48" s="129"/>
      <c r="T48" s="129"/>
      <c r="U48" s="133"/>
      <c r="V48" s="125"/>
      <c r="W48" s="129" t="s">
        <v>515</v>
      </c>
      <c r="X48" s="129">
        <v>0</v>
      </c>
      <c r="Y48" s="133">
        <v>0</v>
      </c>
      <c r="Z48" s="125"/>
      <c r="AA48" s="129" t="s">
        <v>150</v>
      </c>
      <c r="AB48" s="129">
        <v>1.7752</v>
      </c>
      <c r="AC48" s="129">
        <v>0.0682</v>
      </c>
      <c r="AD48" s="125"/>
      <c r="AE48" s="129" t="str">
        <f>Tables!$E$125</f>
        <v>CLEAN WATER SD</v>
      </c>
      <c r="AF48" s="129"/>
      <c r="AG48" s="129"/>
      <c r="AH48" s="131">
        <v>0.0369</v>
      </c>
      <c r="AI48" s="125">
        <v>0.0966</v>
      </c>
      <c r="AJ48" s="129">
        <v>0.3018</v>
      </c>
      <c r="AK48" s="125">
        <v>5.2334</v>
      </c>
      <c r="AL48" s="129">
        <v>0.1602</v>
      </c>
      <c r="AM48" s="125">
        <v>0.0803</v>
      </c>
      <c r="AN48" s="114">
        <f t="shared" si="5"/>
      </c>
      <c r="AO48" s="126">
        <f t="shared" si="14"/>
        <v>7.2122</v>
      </c>
      <c r="AP48" s="130">
        <f t="shared" si="15"/>
        <v>0.6105</v>
      </c>
      <c r="AQ48" s="134">
        <f t="shared" si="16"/>
        <v>15.043899999999999</v>
      </c>
      <c r="AR48" s="135" t="s">
        <v>67</v>
      </c>
      <c r="AS48" s="190"/>
      <c r="AT48" s="198">
        <f t="shared" si="6"/>
        <v>0</v>
      </c>
      <c r="AU48" s="173">
        <v>15.0439</v>
      </c>
      <c r="AV48" s="165" t="s">
        <v>67</v>
      </c>
      <c r="AW48" s="173"/>
      <c r="AY48">
        <f t="shared" si="7"/>
        <v>0</v>
      </c>
      <c r="AZ48">
        <f t="shared" si="8"/>
        <v>0</v>
      </c>
      <c r="BA48">
        <f t="shared" si="9"/>
        <v>0</v>
      </c>
      <c r="BB48">
        <f t="shared" si="10"/>
        <v>0</v>
      </c>
      <c r="BC48">
        <f t="shared" si="11"/>
        <v>0</v>
      </c>
      <c r="BD48" s="8" t="s">
        <v>67</v>
      </c>
      <c r="BE48" s="9">
        <v>13</v>
      </c>
      <c r="BF48">
        <v>5.1296</v>
      </c>
      <c r="BG48">
        <v>2.0916</v>
      </c>
      <c r="BH48">
        <v>7.2212</v>
      </c>
      <c r="BI48">
        <v>7.2122</v>
      </c>
      <c r="BJ48">
        <v>0.6105</v>
      </c>
      <c r="BK48">
        <v>7.8227</v>
      </c>
    </row>
    <row r="49" spans="1:63" ht="16.5" customHeight="1">
      <c r="A49" s="128" t="s">
        <v>68</v>
      </c>
      <c r="B49" s="161"/>
      <c r="C49" s="129" t="s">
        <v>547</v>
      </c>
      <c r="D49" s="129">
        <v>0.4185</v>
      </c>
      <c r="E49" s="115">
        <v>0</v>
      </c>
      <c r="F49" s="125"/>
      <c r="G49" s="129" t="s">
        <v>231</v>
      </c>
      <c r="H49" s="129">
        <v>4.8849</v>
      </c>
      <c r="I49" s="129">
        <v>1.7276</v>
      </c>
      <c r="J49" s="125"/>
      <c r="K49" s="129" t="s">
        <v>180</v>
      </c>
      <c r="L49" s="129">
        <v>0.2565</v>
      </c>
      <c r="M49" s="129">
        <v>0.2</v>
      </c>
      <c r="N49" s="126">
        <f t="shared" si="12"/>
        <v>5.5599</v>
      </c>
      <c r="O49" s="130">
        <f t="shared" si="13"/>
        <v>1.9276</v>
      </c>
      <c r="P49" s="131">
        <v>0.0646</v>
      </c>
      <c r="Q49" s="132">
        <f>Tables!$H$13</f>
        <v>0</v>
      </c>
      <c r="R49" s="125"/>
      <c r="S49" s="129" t="s">
        <v>180</v>
      </c>
      <c r="T49" s="129">
        <v>6.5802</v>
      </c>
      <c r="U49" s="133">
        <v>0.1752</v>
      </c>
      <c r="V49" s="125"/>
      <c r="W49" s="129" t="s">
        <v>244</v>
      </c>
      <c r="X49" s="129">
        <v>0</v>
      </c>
      <c r="Y49" s="133">
        <v>0</v>
      </c>
      <c r="Z49" s="125"/>
      <c r="AA49" s="129"/>
      <c r="AB49" s="129"/>
      <c r="AC49" s="129"/>
      <c r="AD49" s="125"/>
      <c r="AE49" s="129"/>
      <c r="AF49" s="129"/>
      <c r="AG49" s="129"/>
      <c r="AH49" s="131">
        <v>0.0319</v>
      </c>
      <c r="AI49" s="125">
        <v>0.089</v>
      </c>
      <c r="AJ49" s="129">
        <v>0.2776</v>
      </c>
      <c r="AK49" s="125">
        <v>4.7863</v>
      </c>
      <c r="AL49" s="129">
        <v>0.1469</v>
      </c>
      <c r="AM49" s="125">
        <v>0.0739</v>
      </c>
      <c r="AN49" s="114">
        <f t="shared" si="5"/>
        <v>1.5553</v>
      </c>
      <c r="AO49" s="126">
        <f t="shared" si="14"/>
        <v>13.107299999999999</v>
      </c>
      <c r="AP49" s="130">
        <f t="shared" si="15"/>
        <v>0.6736</v>
      </c>
      <c r="AQ49" s="134">
        <f t="shared" si="16"/>
        <v>21.2684</v>
      </c>
      <c r="AR49" s="135" t="s">
        <v>68</v>
      </c>
      <c r="AS49" s="190"/>
      <c r="AT49" s="198">
        <f t="shared" si="6"/>
        <v>0</v>
      </c>
      <c r="AU49" s="173">
        <v>21.2684</v>
      </c>
      <c r="AV49" s="165" t="s">
        <v>68</v>
      </c>
      <c r="AW49" s="173">
        <v>0.3235</v>
      </c>
      <c r="AX49">
        <v>1.2318</v>
      </c>
      <c r="AY49">
        <f t="shared" si="7"/>
        <v>1.5553</v>
      </c>
      <c r="AZ49">
        <f t="shared" si="8"/>
        <v>0</v>
      </c>
      <c r="BA49">
        <f t="shared" si="9"/>
        <v>0</v>
      </c>
      <c r="BB49">
        <f t="shared" si="10"/>
        <v>0</v>
      </c>
      <c r="BC49">
        <f t="shared" si="11"/>
        <v>0</v>
      </c>
      <c r="BD49" s="8" t="s">
        <v>68</v>
      </c>
      <c r="BE49" s="9">
        <v>26</v>
      </c>
      <c r="BF49">
        <v>5.5599</v>
      </c>
      <c r="BG49">
        <v>1.9276</v>
      </c>
      <c r="BH49">
        <v>7.4875</v>
      </c>
      <c r="BI49">
        <v>13.1073</v>
      </c>
      <c r="BJ49">
        <v>0.6736</v>
      </c>
      <c r="BK49">
        <v>13.7809</v>
      </c>
    </row>
    <row r="50" spans="1:63" ht="16.5" customHeight="1">
      <c r="A50" s="128" t="s">
        <v>70</v>
      </c>
      <c r="B50" s="161"/>
      <c r="C50" s="129" t="s">
        <v>547</v>
      </c>
      <c r="D50" s="129">
        <v>0.4185</v>
      </c>
      <c r="E50" s="115">
        <v>0</v>
      </c>
      <c r="F50" s="125"/>
      <c r="G50" s="129" t="s">
        <v>202</v>
      </c>
      <c r="H50" s="129">
        <v>4.7425</v>
      </c>
      <c r="I50" s="129">
        <v>0.968</v>
      </c>
      <c r="J50" s="125"/>
      <c r="K50" s="129" t="s">
        <v>195</v>
      </c>
      <c r="L50" s="129">
        <v>0.4689</v>
      </c>
      <c r="M50" s="129">
        <v>0</v>
      </c>
      <c r="N50" s="126">
        <f t="shared" si="12"/>
        <v>5.629899999999999</v>
      </c>
      <c r="O50" s="130">
        <f t="shared" si="13"/>
        <v>0.968</v>
      </c>
      <c r="P50" s="131">
        <v>0.0646</v>
      </c>
      <c r="Q50" s="132">
        <f>Tables!$H$13</f>
        <v>0</v>
      </c>
      <c r="R50" s="125"/>
      <c r="S50" s="129" t="s">
        <v>180</v>
      </c>
      <c r="T50" s="129">
        <v>6.5802</v>
      </c>
      <c r="U50" s="133">
        <v>0.1752</v>
      </c>
      <c r="V50" s="125"/>
      <c r="W50" s="129" t="s">
        <v>242</v>
      </c>
      <c r="X50" s="129">
        <v>0</v>
      </c>
      <c r="Y50" s="133">
        <v>0</v>
      </c>
      <c r="Z50" s="125"/>
      <c r="AA50" s="129"/>
      <c r="AB50" s="129"/>
      <c r="AC50" s="129"/>
      <c r="AD50" s="125"/>
      <c r="AE50" s="129" t="str">
        <f>Tables!$E$94</f>
        <v>ROCKWOOD</v>
      </c>
      <c r="AF50" s="129"/>
      <c r="AG50" s="129"/>
      <c r="AH50" s="131">
        <v>0.0829</v>
      </c>
      <c r="AI50" s="125">
        <v>0.089</v>
      </c>
      <c r="AJ50" s="129">
        <v>0.2776</v>
      </c>
      <c r="AK50" s="125">
        <v>4.7863</v>
      </c>
      <c r="AL50" s="129">
        <v>0.1469</v>
      </c>
      <c r="AM50" s="125">
        <v>0.0739</v>
      </c>
      <c r="AN50" s="114">
        <f t="shared" si="5"/>
        <v>1.7094999999999998</v>
      </c>
      <c r="AO50" s="126">
        <f t="shared" si="14"/>
        <v>13.3125</v>
      </c>
      <c r="AP50" s="130">
        <f t="shared" si="15"/>
        <v>0.6736</v>
      </c>
      <c r="AQ50" s="134">
        <f t="shared" si="16"/>
        <v>20.584</v>
      </c>
      <c r="AR50" s="135" t="s">
        <v>70</v>
      </c>
      <c r="AS50" s="190"/>
      <c r="AT50" s="198">
        <f t="shared" si="6"/>
        <v>0</v>
      </c>
      <c r="AU50" s="173">
        <v>20.584</v>
      </c>
      <c r="AV50" s="165" t="s">
        <v>70</v>
      </c>
      <c r="AW50" s="173">
        <v>0.3235</v>
      </c>
      <c r="AX50">
        <v>1.386</v>
      </c>
      <c r="AY50">
        <f t="shared" si="7"/>
        <v>1.7094999999999998</v>
      </c>
      <c r="AZ50">
        <f t="shared" si="8"/>
        <v>0</v>
      </c>
      <c r="BA50">
        <f t="shared" si="9"/>
        <v>0</v>
      </c>
      <c r="BB50">
        <f t="shared" si="10"/>
        <v>0</v>
      </c>
      <c r="BC50">
        <f t="shared" si="11"/>
        <v>0</v>
      </c>
      <c r="BD50" s="8" t="s">
        <v>70</v>
      </c>
      <c r="BE50" s="9">
        <v>26</v>
      </c>
      <c r="BF50">
        <v>5.6299</v>
      </c>
      <c r="BG50">
        <v>0.968</v>
      </c>
      <c r="BH50">
        <v>6.5979</v>
      </c>
      <c r="BI50">
        <v>13.3125</v>
      </c>
      <c r="BJ50">
        <v>0.6736</v>
      </c>
      <c r="BK50">
        <v>13.9861</v>
      </c>
    </row>
    <row r="51" spans="1:63" ht="16.5" customHeight="1">
      <c r="A51" s="128" t="s">
        <v>71</v>
      </c>
      <c r="B51" s="161"/>
      <c r="C51" s="129" t="s">
        <v>547</v>
      </c>
      <c r="D51" s="129">
        <v>0.4185</v>
      </c>
      <c r="E51" s="115">
        <v>0</v>
      </c>
      <c r="F51" s="125"/>
      <c r="G51" s="129" t="s">
        <v>211</v>
      </c>
      <c r="H51" s="129">
        <v>4.2358</v>
      </c>
      <c r="I51" s="129">
        <v>2.0395</v>
      </c>
      <c r="J51" s="125"/>
      <c r="K51" s="129" t="s">
        <v>195</v>
      </c>
      <c r="L51" s="129">
        <v>0.4689</v>
      </c>
      <c r="M51" s="129">
        <v>0</v>
      </c>
      <c r="N51" s="126">
        <f t="shared" si="12"/>
        <v>5.1232</v>
      </c>
      <c r="O51" s="130">
        <f t="shared" si="13"/>
        <v>2.0395</v>
      </c>
      <c r="P51" s="131">
        <v>0.0646</v>
      </c>
      <c r="Q51" s="132">
        <f>Tables!$H$13</f>
        <v>0</v>
      </c>
      <c r="R51" s="125"/>
      <c r="S51" s="129" t="s">
        <v>180</v>
      </c>
      <c r="T51" s="129">
        <v>6.5802</v>
      </c>
      <c r="U51" s="133">
        <v>0.1752</v>
      </c>
      <c r="V51" s="125"/>
      <c r="W51" s="129" t="s">
        <v>242</v>
      </c>
      <c r="X51" s="129">
        <v>0</v>
      </c>
      <c r="Y51" s="133">
        <v>0</v>
      </c>
      <c r="Z51" s="125"/>
      <c r="AA51" s="129"/>
      <c r="AB51" s="129"/>
      <c r="AC51" s="129"/>
      <c r="AD51" s="125"/>
      <c r="AE51" s="129" t="str">
        <f>Tables!$E$94</f>
        <v>ROCKWOOD</v>
      </c>
      <c r="AF51" s="129"/>
      <c r="AG51" s="129"/>
      <c r="AH51" s="131">
        <v>0.0829</v>
      </c>
      <c r="AI51" s="125">
        <v>0.089</v>
      </c>
      <c r="AJ51" s="129">
        <v>0.2776</v>
      </c>
      <c r="AK51" s="125">
        <v>4.7863</v>
      </c>
      <c r="AL51" s="129">
        <v>0.1469</v>
      </c>
      <c r="AM51" s="125">
        <v>0.0739</v>
      </c>
      <c r="AN51" s="114">
        <f t="shared" si="5"/>
        <v>2.1291</v>
      </c>
      <c r="AO51" s="126">
        <f t="shared" si="14"/>
        <v>13.7321</v>
      </c>
      <c r="AP51" s="130">
        <f t="shared" si="15"/>
        <v>0.6736</v>
      </c>
      <c r="AQ51" s="134">
        <f t="shared" si="16"/>
        <v>21.5684</v>
      </c>
      <c r="AR51" s="135" t="s">
        <v>71</v>
      </c>
      <c r="AS51" s="190"/>
      <c r="AT51" s="198">
        <f t="shared" si="6"/>
        <v>0</v>
      </c>
      <c r="AU51" s="173">
        <v>21.5684</v>
      </c>
      <c r="AV51" s="165" t="s">
        <v>71</v>
      </c>
      <c r="AW51" s="173">
        <v>0.3235</v>
      </c>
      <c r="AX51">
        <v>1.8056</v>
      </c>
      <c r="AY51">
        <f t="shared" si="7"/>
        <v>2.1291</v>
      </c>
      <c r="AZ51">
        <f t="shared" si="8"/>
        <v>0</v>
      </c>
      <c r="BA51">
        <f t="shared" si="9"/>
        <v>0</v>
      </c>
      <c r="BB51">
        <f t="shared" si="10"/>
        <v>0</v>
      </c>
      <c r="BC51">
        <f t="shared" si="11"/>
        <v>0</v>
      </c>
      <c r="BD51" s="8" t="s">
        <v>71</v>
      </c>
      <c r="BE51" s="9">
        <v>26</v>
      </c>
      <c r="BF51">
        <v>5.1232</v>
      </c>
      <c r="BG51">
        <v>2.0395</v>
      </c>
      <c r="BH51">
        <v>7.1627</v>
      </c>
      <c r="BI51">
        <v>13.7321</v>
      </c>
      <c r="BJ51">
        <v>0.6736</v>
      </c>
      <c r="BK51">
        <v>14.4057</v>
      </c>
    </row>
    <row r="52" spans="1:63" ht="16.5" customHeight="1">
      <c r="A52" s="128" t="s">
        <v>72</v>
      </c>
      <c r="B52" s="161"/>
      <c r="C52" s="129" t="s">
        <v>547</v>
      </c>
      <c r="D52" s="129">
        <v>0.4576</v>
      </c>
      <c r="E52" s="115">
        <v>0</v>
      </c>
      <c r="F52" s="125"/>
      <c r="G52" s="129" t="s">
        <v>208</v>
      </c>
      <c r="H52" s="129">
        <v>4.5941</v>
      </c>
      <c r="I52" s="129">
        <v>2.0196</v>
      </c>
      <c r="J52" s="125"/>
      <c r="K52" s="129" t="s">
        <v>195</v>
      </c>
      <c r="L52" s="129">
        <v>0.4917</v>
      </c>
      <c r="M52" s="129">
        <v>0</v>
      </c>
      <c r="N52" s="126">
        <f t="shared" si="12"/>
        <v>5.5434</v>
      </c>
      <c r="O52" s="130">
        <f t="shared" si="13"/>
        <v>2.0196</v>
      </c>
      <c r="P52" s="131">
        <v>0.0701</v>
      </c>
      <c r="Q52" s="132">
        <f>Tables!$D$13</f>
        <v>0</v>
      </c>
      <c r="R52" s="125"/>
      <c r="S52" s="129"/>
      <c r="T52" s="129"/>
      <c r="U52" s="133"/>
      <c r="V52" s="125"/>
      <c r="W52" s="129"/>
      <c r="X52" s="129"/>
      <c r="Y52" s="133"/>
      <c r="Z52" s="125"/>
      <c r="AA52" s="129" t="s">
        <v>157</v>
      </c>
      <c r="AB52" s="129">
        <v>2.75</v>
      </c>
      <c r="AC52" s="129">
        <v>0</v>
      </c>
      <c r="AD52" s="125"/>
      <c r="AE52" s="129"/>
      <c r="AF52" s="129"/>
      <c r="AG52" s="129"/>
      <c r="AH52" s="131">
        <v>0.0877</v>
      </c>
      <c r="AI52" s="125"/>
      <c r="AJ52" s="129"/>
      <c r="AK52" s="125">
        <v>5.2334</v>
      </c>
      <c r="AL52" s="129">
        <v>0.1602</v>
      </c>
      <c r="AM52" s="125"/>
      <c r="AN52" s="114">
        <f t="shared" si="5"/>
      </c>
      <c r="AO52" s="126">
        <f t="shared" si="14"/>
        <v>8.1412</v>
      </c>
      <c r="AP52" s="130">
        <f t="shared" si="15"/>
        <v>0.1602</v>
      </c>
      <c r="AQ52" s="134">
        <f t="shared" si="16"/>
        <v>15.8644</v>
      </c>
      <c r="AR52" s="135" t="s">
        <v>72</v>
      </c>
      <c r="AS52" s="190"/>
      <c r="AT52" s="198">
        <f t="shared" si="6"/>
        <v>0</v>
      </c>
      <c r="AU52" s="173">
        <v>15.8644</v>
      </c>
      <c r="AV52" s="165" t="s">
        <v>72</v>
      </c>
      <c r="AW52" s="173"/>
      <c r="AY52">
        <f t="shared" si="7"/>
        <v>0</v>
      </c>
      <c r="AZ52">
        <f t="shared" si="8"/>
        <v>0</v>
      </c>
      <c r="BA52">
        <f t="shared" si="9"/>
        <v>0</v>
      </c>
      <c r="BB52">
        <f t="shared" si="10"/>
        <v>0</v>
      </c>
      <c r="BC52">
        <f t="shared" si="11"/>
        <v>0</v>
      </c>
      <c r="BD52" s="8" t="s">
        <v>72</v>
      </c>
      <c r="BE52" s="9">
        <v>9</v>
      </c>
      <c r="BF52">
        <v>5.5434</v>
      </c>
      <c r="BG52">
        <v>2.0196</v>
      </c>
      <c r="BH52">
        <v>7.563</v>
      </c>
      <c r="BI52">
        <v>8.1412</v>
      </c>
      <c r="BJ52">
        <v>0.1602</v>
      </c>
      <c r="BK52">
        <v>8.3014</v>
      </c>
    </row>
    <row r="53" spans="1:63" ht="16.5" customHeight="1">
      <c r="A53" s="128" t="s">
        <v>75</v>
      </c>
      <c r="B53" s="161"/>
      <c r="C53" s="129" t="s">
        <v>547</v>
      </c>
      <c r="D53" s="129">
        <v>0.4185</v>
      </c>
      <c r="E53" s="115">
        <v>0</v>
      </c>
      <c r="F53" s="125"/>
      <c r="G53" s="129" t="s">
        <v>219</v>
      </c>
      <c r="H53" s="129">
        <v>4.7448</v>
      </c>
      <c r="I53" s="129">
        <v>1.8563</v>
      </c>
      <c r="J53" s="125"/>
      <c r="K53" s="129" t="s">
        <v>195</v>
      </c>
      <c r="L53" s="129">
        <v>0.4689</v>
      </c>
      <c r="M53" s="129">
        <v>0</v>
      </c>
      <c r="N53" s="126">
        <f aca="true" t="shared" si="17" ref="N53:N78">D53+H53+L53</f>
        <v>5.632199999999999</v>
      </c>
      <c r="O53" s="130">
        <f aca="true" t="shared" si="18" ref="O53:O78">E53+I53+M53</f>
        <v>1.8563</v>
      </c>
      <c r="P53" s="131">
        <v>0.0646</v>
      </c>
      <c r="Q53" s="132">
        <f>Tables!$H$13</f>
        <v>0</v>
      </c>
      <c r="R53" s="125"/>
      <c r="S53" s="129" t="s">
        <v>180</v>
      </c>
      <c r="T53" s="129">
        <v>6.5802</v>
      </c>
      <c r="U53" s="133">
        <v>0.1752</v>
      </c>
      <c r="V53" s="125"/>
      <c r="W53" s="129"/>
      <c r="X53" s="129"/>
      <c r="Y53" s="133"/>
      <c r="Z53" s="125"/>
      <c r="AA53" s="129"/>
      <c r="AB53" s="129"/>
      <c r="AC53" s="129"/>
      <c r="AD53" s="125"/>
      <c r="AE53" s="129"/>
      <c r="AF53" s="129"/>
      <c r="AG53" s="129"/>
      <c r="AH53" s="131">
        <v>0.0829</v>
      </c>
      <c r="AI53" s="125">
        <v>0.089</v>
      </c>
      <c r="AJ53" s="129">
        <v>0.2776</v>
      </c>
      <c r="AK53" s="125">
        <v>4.7863</v>
      </c>
      <c r="AL53" s="129">
        <v>0.1469</v>
      </c>
      <c r="AM53" s="125">
        <v>0.0739</v>
      </c>
      <c r="AN53" s="114">
        <f t="shared" si="5"/>
        <v>1.5312999999999999</v>
      </c>
      <c r="AO53" s="126">
        <f t="shared" si="14"/>
        <v>13.1343</v>
      </c>
      <c r="AP53" s="130">
        <f t="shared" si="15"/>
        <v>0.6736</v>
      </c>
      <c r="AQ53" s="134">
        <f t="shared" si="16"/>
        <v>21.2964</v>
      </c>
      <c r="AR53" s="135" t="s">
        <v>75</v>
      </c>
      <c r="AS53" s="190"/>
      <c r="AT53" s="198">
        <f t="shared" si="6"/>
        <v>0</v>
      </c>
      <c r="AU53" s="173">
        <v>21.2964</v>
      </c>
      <c r="AV53" s="165" t="s">
        <v>75</v>
      </c>
      <c r="AW53" s="173">
        <v>0.3235</v>
      </c>
      <c r="AX53">
        <v>1.2078</v>
      </c>
      <c r="AY53">
        <f t="shared" si="7"/>
        <v>1.5312999999999999</v>
      </c>
      <c r="AZ53">
        <f t="shared" si="8"/>
        <v>0</v>
      </c>
      <c r="BA53">
        <f t="shared" si="9"/>
        <v>0</v>
      </c>
      <c r="BB53">
        <f t="shared" si="10"/>
        <v>0</v>
      </c>
      <c r="BC53">
        <f t="shared" si="11"/>
        <v>0</v>
      </c>
      <c r="BD53" s="8" t="s">
        <v>75</v>
      </c>
      <c r="BE53" s="9">
        <v>25</v>
      </c>
      <c r="BF53">
        <v>5.6322</v>
      </c>
      <c r="BG53">
        <v>1.8563</v>
      </c>
      <c r="BH53">
        <v>7.4885</v>
      </c>
      <c r="BI53">
        <v>13.1343</v>
      </c>
      <c r="BJ53">
        <v>0.6736</v>
      </c>
      <c r="BK53">
        <v>13.8079</v>
      </c>
    </row>
    <row r="54" spans="1:63" ht="16.5" customHeight="1">
      <c r="A54" s="128" t="s">
        <v>76</v>
      </c>
      <c r="B54" s="161"/>
      <c r="C54" s="129" t="s">
        <v>547</v>
      </c>
      <c r="D54" s="129">
        <v>0.4576</v>
      </c>
      <c r="E54" s="115">
        <v>0</v>
      </c>
      <c r="F54" s="125"/>
      <c r="G54" s="129" t="s">
        <v>180</v>
      </c>
      <c r="H54" s="129">
        <v>6.5281</v>
      </c>
      <c r="I54" s="129">
        <v>0</v>
      </c>
      <c r="J54" s="125"/>
      <c r="K54" s="129" t="s">
        <v>180</v>
      </c>
      <c r="L54" s="129">
        <v>0.2828</v>
      </c>
      <c r="M54" s="129">
        <v>0.2203</v>
      </c>
      <c r="N54" s="126">
        <f t="shared" si="17"/>
        <v>7.2685</v>
      </c>
      <c r="O54" s="130">
        <f t="shared" si="18"/>
        <v>0.2203</v>
      </c>
      <c r="P54" s="131">
        <v>0.0701</v>
      </c>
      <c r="Q54" s="132">
        <f>Tables!$D$13</f>
        <v>0</v>
      </c>
      <c r="R54" s="125"/>
      <c r="S54" s="129"/>
      <c r="T54" s="129"/>
      <c r="U54" s="133"/>
      <c r="V54" s="125"/>
      <c r="W54" s="129"/>
      <c r="X54" s="129"/>
      <c r="Y54" s="133"/>
      <c r="Z54" s="125"/>
      <c r="AA54" s="129" t="s">
        <v>167</v>
      </c>
      <c r="AB54" s="129">
        <v>2.4012</v>
      </c>
      <c r="AC54" s="129">
        <v>0.0673</v>
      </c>
      <c r="AD54" s="125"/>
      <c r="AE54" s="129"/>
      <c r="AF54" s="129"/>
      <c r="AG54" s="129"/>
      <c r="AH54" s="131">
        <v>0.0877</v>
      </c>
      <c r="AI54" s="125">
        <v>0.0966</v>
      </c>
      <c r="AJ54" s="129">
        <v>0.3018</v>
      </c>
      <c r="AK54" s="125">
        <v>5.2334</v>
      </c>
      <c r="AL54" s="129">
        <v>0.1602</v>
      </c>
      <c r="AM54" s="125">
        <v>0.0803</v>
      </c>
      <c r="AN54" s="114">
        <f t="shared" si="5"/>
      </c>
      <c r="AO54" s="126">
        <f t="shared" si="14"/>
        <v>7.888999999999999</v>
      </c>
      <c r="AP54" s="130">
        <f t="shared" si="15"/>
        <v>0.6096</v>
      </c>
      <c r="AQ54" s="134">
        <f t="shared" si="16"/>
        <v>15.987400000000001</v>
      </c>
      <c r="AR54" s="135" t="s">
        <v>76</v>
      </c>
      <c r="AS54" s="190"/>
      <c r="AT54" s="198">
        <f t="shared" si="6"/>
        <v>0</v>
      </c>
      <c r="AU54" s="173">
        <v>15.9874</v>
      </c>
      <c r="AV54" s="165" t="s">
        <v>76</v>
      </c>
      <c r="AW54" s="173"/>
      <c r="AY54">
        <f t="shared" si="7"/>
        <v>0</v>
      </c>
      <c r="AZ54">
        <f t="shared" si="8"/>
        <v>0</v>
      </c>
      <c r="BA54">
        <f t="shared" si="9"/>
        <v>0</v>
      </c>
      <c r="BB54">
        <f t="shared" si="10"/>
        <v>0</v>
      </c>
      <c r="BC54">
        <f t="shared" si="11"/>
        <v>0</v>
      </c>
      <c r="BD54" s="8" t="s">
        <v>76</v>
      </c>
      <c r="BE54" s="9">
        <v>12</v>
      </c>
      <c r="BF54">
        <v>7.2685</v>
      </c>
      <c r="BG54">
        <v>0.2203</v>
      </c>
      <c r="BH54">
        <v>7.4888</v>
      </c>
      <c r="BI54">
        <v>7.889</v>
      </c>
      <c r="BJ54">
        <v>0.6096</v>
      </c>
      <c r="BK54">
        <v>8.4986</v>
      </c>
    </row>
    <row r="55" spans="1:63" ht="16.5" customHeight="1">
      <c r="A55" s="128" t="s">
        <v>77</v>
      </c>
      <c r="B55" s="161"/>
      <c r="C55" s="129" t="s">
        <v>547</v>
      </c>
      <c r="D55" s="129">
        <v>0.4576</v>
      </c>
      <c r="E55" s="115">
        <v>0</v>
      </c>
      <c r="F55" s="125"/>
      <c r="G55" s="129" t="s">
        <v>180</v>
      </c>
      <c r="H55" s="129">
        <v>6.5281</v>
      </c>
      <c r="I55" s="129">
        <v>0</v>
      </c>
      <c r="J55" s="125"/>
      <c r="K55" s="129" t="s">
        <v>180</v>
      </c>
      <c r="L55" s="129">
        <v>0.2828</v>
      </c>
      <c r="M55" s="129">
        <v>0.2203</v>
      </c>
      <c r="N55" s="126">
        <f t="shared" si="17"/>
        <v>7.2685</v>
      </c>
      <c r="O55" s="130">
        <f t="shared" si="18"/>
        <v>0.2203</v>
      </c>
      <c r="P55" s="131">
        <v>0.0701</v>
      </c>
      <c r="Q55" s="132">
        <f>Tables!$D$13</f>
        <v>0</v>
      </c>
      <c r="R55" s="125"/>
      <c r="S55" s="129"/>
      <c r="T55" s="129"/>
      <c r="U55" s="133"/>
      <c r="V55" s="125"/>
      <c r="W55" s="129" t="s">
        <v>216</v>
      </c>
      <c r="X55" s="129">
        <v>1.5985</v>
      </c>
      <c r="Y55" s="133">
        <v>0</v>
      </c>
      <c r="Z55" s="125"/>
      <c r="AA55" s="129"/>
      <c r="AB55" s="129"/>
      <c r="AC55" s="129"/>
      <c r="AD55" s="125"/>
      <c r="AE55" s="129"/>
      <c r="AF55" s="129"/>
      <c r="AG55" s="129"/>
      <c r="AH55" s="131">
        <v>0.0369</v>
      </c>
      <c r="AI55" s="125">
        <v>0.0966</v>
      </c>
      <c r="AJ55" s="129">
        <v>0.3018</v>
      </c>
      <c r="AK55" s="125">
        <v>5.2334</v>
      </c>
      <c r="AL55" s="129">
        <v>0.1602</v>
      </c>
      <c r="AM55" s="125">
        <v>0.0803</v>
      </c>
      <c r="AN55" s="114">
        <f t="shared" si="5"/>
      </c>
      <c r="AO55" s="126">
        <f t="shared" si="14"/>
        <v>7.0355</v>
      </c>
      <c r="AP55" s="130">
        <f t="shared" si="15"/>
        <v>0.5423</v>
      </c>
      <c r="AQ55" s="134">
        <f t="shared" si="16"/>
        <v>15.066600000000001</v>
      </c>
      <c r="AR55" s="135" t="s">
        <v>77</v>
      </c>
      <c r="AS55" s="190"/>
      <c r="AT55" s="198">
        <f t="shared" si="6"/>
        <v>0</v>
      </c>
      <c r="AU55" s="173">
        <v>15.0666</v>
      </c>
      <c r="AV55" s="165" t="s">
        <v>77</v>
      </c>
      <c r="AW55" s="173"/>
      <c r="AY55">
        <f t="shared" si="7"/>
        <v>0</v>
      </c>
      <c r="AZ55">
        <f t="shared" si="8"/>
        <v>0</v>
      </c>
      <c r="BA55">
        <f t="shared" si="9"/>
        <v>0</v>
      </c>
      <c r="BB55">
        <f t="shared" si="10"/>
        <v>0</v>
      </c>
      <c r="BC55">
        <f t="shared" si="11"/>
        <v>0</v>
      </c>
      <c r="BD55" s="8" t="s">
        <v>77</v>
      </c>
      <c r="BE55" s="9">
        <v>12</v>
      </c>
      <c r="BF55">
        <v>7.2685</v>
      </c>
      <c r="BG55">
        <v>0.2203</v>
      </c>
      <c r="BH55">
        <v>7.4888</v>
      </c>
      <c r="BI55">
        <v>7.0355</v>
      </c>
      <c r="BJ55">
        <v>0.5423</v>
      </c>
      <c r="BK55">
        <v>7.5778</v>
      </c>
    </row>
    <row r="56" spans="1:63" ht="16.5" customHeight="1">
      <c r="A56" s="128" t="s">
        <v>78</v>
      </c>
      <c r="B56" s="161"/>
      <c r="C56" s="129" t="s">
        <v>547</v>
      </c>
      <c r="D56" s="129">
        <v>0.4576</v>
      </c>
      <c r="E56" s="115">
        <v>0</v>
      </c>
      <c r="F56" s="125"/>
      <c r="G56" s="129" t="s">
        <v>180</v>
      </c>
      <c r="H56" s="129">
        <v>6.5281</v>
      </c>
      <c r="I56" s="129">
        <v>0</v>
      </c>
      <c r="J56" s="125"/>
      <c r="K56" s="129" t="s">
        <v>180</v>
      </c>
      <c r="L56" s="129">
        <v>0.2828</v>
      </c>
      <c r="M56" s="129">
        <v>0.2203</v>
      </c>
      <c r="N56" s="126">
        <f t="shared" si="17"/>
        <v>7.2685</v>
      </c>
      <c r="O56" s="130">
        <f t="shared" si="18"/>
        <v>0.2203</v>
      </c>
      <c r="P56" s="131">
        <v>0.0701</v>
      </c>
      <c r="Q56" s="132">
        <f>Tables!$D$13</f>
        <v>0</v>
      </c>
      <c r="R56" s="125"/>
      <c r="S56" s="129"/>
      <c r="T56" s="129"/>
      <c r="U56" s="133"/>
      <c r="V56" s="125"/>
      <c r="W56" s="129"/>
      <c r="X56" s="129"/>
      <c r="Y56" s="133"/>
      <c r="Z56" s="125"/>
      <c r="AA56" s="129" t="s">
        <v>157</v>
      </c>
      <c r="AB56" s="129">
        <v>2.75</v>
      </c>
      <c r="AC56" s="129">
        <v>0</v>
      </c>
      <c r="AD56" s="125"/>
      <c r="AE56" s="129"/>
      <c r="AF56" s="129"/>
      <c r="AG56" s="129"/>
      <c r="AH56" s="131">
        <v>0.0877</v>
      </c>
      <c r="AI56" s="125">
        <v>0.0966</v>
      </c>
      <c r="AJ56" s="129">
        <v>0.3018</v>
      </c>
      <c r="AK56" s="125">
        <v>5.2334</v>
      </c>
      <c r="AL56" s="129">
        <v>0.1602</v>
      </c>
      <c r="AM56" s="125">
        <v>0.0803</v>
      </c>
      <c r="AN56" s="114">
        <f t="shared" si="5"/>
      </c>
      <c r="AO56" s="126">
        <f t="shared" si="14"/>
        <v>8.2378</v>
      </c>
      <c r="AP56" s="130">
        <f t="shared" si="15"/>
        <v>0.5423</v>
      </c>
      <c r="AQ56" s="134">
        <f t="shared" si="16"/>
        <v>16.268900000000002</v>
      </c>
      <c r="AR56" s="135" t="s">
        <v>78</v>
      </c>
      <c r="AS56" s="190"/>
      <c r="AT56" s="198">
        <f t="shared" si="6"/>
        <v>0</v>
      </c>
      <c r="AU56" s="173">
        <v>16.2689</v>
      </c>
      <c r="AV56" s="165" t="s">
        <v>78</v>
      </c>
      <c r="AW56" s="173"/>
      <c r="AY56">
        <f t="shared" si="7"/>
        <v>0</v>
      </c>
      <c r="AZ56">
        <f t="shared" si="8"/>
        <v>0</v>
      </c>
      <c r="BA56">
        <f t="shared" si="9"/>
        <v>0</v>
      </c>
      <c r="BB56">
        <f t="shared" si="10"/>
        <v>0</v>
      </c>
      <c r="BC56">
        <f t="shared" si="11"/>
        <v>0</v>
      </c>
      <c r="BD56" s="8" t="s">
        <v>78</v>
      </c>
      <c r="BE56" s="9">
        <v>12</v>
      </c>
      <c r="BF56">
        <v>7.2685</v>
      </c>
      <c r="BG56">
        <v>0.2203</v>
      </c>
      <c r="BH56">
        <v>7.4888</v>
      </c>
      <c r="BI56">
        <v>8.2378</v>
      </c>
      <c r="BJ56">
        <v>0.5423</v>
      </c>
      <c r="BK56">
        <v>8.7801</v>
      </c>
    </row>
    <row r="57" spans="1:63" ht="16.5" customHeight="1">
      <c r="A57" s="128" t="s">
        <v>158</v>
      </c>
      <c r="B57" s="161"/>
      <c r="C57" s="115" t="s">
        <v>547</v>
      </c>
      <c r="D57" s="115">
        <v>0.4185</v>
      </c>
      <c r="E57" s="115">
        <v>0</v>
      </c>
      <c r="F57" s="114"/>
      <c r="G57" s="115" t="s">
        <v>180</v>
      </c>
      <c r="H57" s="115">
        <v>5.9188</v>
      </c>
      <c r="I57" s="115">
        <v>0</v>
      </c>
      <c r="J57" s="114"/>
      <c r="K57" s="115" t="s">
        <v>180</v>
      </c>
      <c r="L57" s="115">
        <v>0.2565</v>
      </c>
      <c r="M57" s="115">
        <v>0.2</v>
      </c>
      <c r="N57" s="116">
        <f t="shared" si="17"/>
        <v>6.5938</v>
      </c>
      <c r="O57" s="117">
        <f t="shared" si="18"/>
        <v>0.2</v>
      </c>
      <c r="P57" s="118">
        <v>0.0646</v>
      </c>
      <c r="Q57" s="119">
        <f>Tables!$H$13</f>
        <v>0</v>
      </c>
      <c r="R57" s="114"/>
      <c r="S57" s="115" t="s">
        <v>180</v>
      </c>
      <c r="T57" s="115">
        <v>6.5802</v>
      </c>
      <c r="U57" s="120">
        <v>0.1752</v>
      </c>
      <c r="V57" s="114"/>
      <c r="W57" s="115"/>
      <c r="X57" s="115"/>
      <c r="Y57" s="120"/>
      <c r="Z57" s="114"/>
      <c r="AA57" s="115"/>
      <c r="AB57" s="115"/>
      <c r="AC57" s="115"/>
      <c r="AD57" s="114"/>
      <c r="AE57" s="115"/>
      <c r="AF57" s="115"/>
      <c r="AG57" s="115"/>
      <c r="AH57" s="131">
        <v>0.0829</v>
      </c>
      <c r="AI57" s="114">
        <v>0.089</v>
      </c>
      <c r="AJ57" s="115">
        <v>0.2776</v>
      </c>
      <c r="AK57" s="114">
        <v>4.7863</v>
      </c>
      <c r="AL57" s="115">
        <v>0.1469</v>
      </c>
      <c r="AM57" s="114">
        <v>0.0739</v>
      </c>
      <c r="AN57" s="114">
        <f t="shared" si="5"/>
        <v>2.1644</v>
      </c>
      <c r="AO57" s="126">
        <f t="shared" si="14"/>
        <v>13.7674</v>
      </c>
      <c r="AP57" s="117">
        <f t="shared" si="15"/>
        <v>0.6736</v>
      </c>
      <c r="AQ57" s="122">
        <f t="shared" si="16"/>
        <v>21.2348</v>
      </c>
      <c r="AR57" s="135" t="s">
        <v>158</v>
      </c>
      <c r="AS57" s="190"/>
      <c r="AT57" s="198">
        <f t="shared" si="6"/>
        <v>0</v>
      </c>
      <c r="AU57" s="173">
        <v>21.2348</v>
      </c>
      <c r="AV57" s="165" t="s">
        <v>158</v>
      </c>
      <c r="AW57" s="173">
        <v>0.3235</v>
      </c>
      <c r="AX57">
        <v>1.8409</v>
      </c>
      <c r="AY57">
        <f t="shared" si="7"/>
        <v>2.1644</v>
      </c>
      <c r="AZ57">
        <f t="shared" si="8"/>
        <v>0</v>
      </c>
      <c r="BA57">
        <f t="shared" si="9"/>
        <v>0</v>
      </c>
      <c r="BB57">
        <f t="shared" si="10"/>
        <v>0</v>
      </c>
      <c r="BC57">
        <f t="shared" si="11"/>
        <v>0</v>
      </c>
      <c r="BD57" s="8" t="s">
        <v>158</v>
      </c>
      <c r="BE57" s="9">
        <v>26</v>
      </c>
      <c r="BF57">
        <v>6.5938</v>
      </c>
      <c r="BG57">
        <v>0.2</v>
      </c>
      <c r="BH57">
        <v>6.7938</v>
      </c>
      <c r="BI57">
        <v>13.7674</v>
      </c>
      <c r="BJ57">
        <v>0.6736</v>
      </c>
      <c r="BK57">
        <v>14.441</v>
      </c>
    </row>
    <row r="58" spans="1:63" ht="16.5" customHeight="1">
      <c r="A58" s="128" t="s">
        <v>79</v>
      </c>
      <c r="B58" s="161"/>
      <c r="C58" s="129" t="s">
        <v>547</v>
      </c>
      <c r="D58" s="129">
        <v>0.4576</v>
      </c>
      <c r="E58" s="115">
        <v>0</v>
      </c>
      <c r="F58" s="125"/>
      <c r="G58" s="129" t="s">
        <v>208</v>
      </c>
      <c r="H58" s="129">
        <v>4.5941</v>
      </c>
      <c r="I58" s="129">
        <v>2.0196</v>
      </c>
      <c r="J58" s="125"/>
      <c r="K58" s="129" t="s">
        <v>195</v>
      </c>
      <c r="L58" s="129">
        <v>0.4917</v>
      </c>
      <c r="M58" s="129">
        <v>0</v>
      </c>
      <c r="N58" s="126">
        <f t="shared" si="17"/>
        <v>5.5434</v>
      </c>
      <c r="O58" s="130">
        <f t="shared" si="18"/>
        <v>2.0196</v>
      </c>
      <c r="P58" s="131">
        <v>0.0701</v>
      </c>
      <c r="Q58" s="132">
        <f>Tables!$D$13</f>
        <v>0</v>
      </c>
      <c r="R58" s="125"/>
      <c r="S58" s="129"/>
      <c r="T58" s="129"/>
      <c r="U58" s="133"/>
      <c r="V58" s="125"/>
      <c r="W58" s="129"/>
      <c r="X58" s="129"/>
      <c r="Y58" s="133"/>
      <c r="Z58" s="125"/>
      <c r="AA58" s="129" t="s">
        <v>445</v>
      </c>
      <c r="AB58" s="129">
        <v>1.2624</v>
      </c>
      <c r="AC58" s="129">
        <v>0</v>
      </c>
      <c r="AD58" s="125"/>
      <c r="AE58" s="129"/>
      <c r="AF58" s="129"/>
      <c r="AG58" s="129"/>
      <c r="AH58" s="131">
        <v>0.0877</v>
      </c>
      <c r="AI58" s="125"/>
      <c r="AJ58" s="129"/>
      <c r="AK58" s="125">
        <v>5.2334</v>
      </c>
      <c r="AL58" s="129">
        <v>0.1602</v>
      </c>
      <c r="AM58" s="125"/>
      <c r="AN58" s="114">
        <f t="shared" si="5"/>
      </c>
      <c r="AO58" s="126">
        <f t="shared" si="14"/>
        <v>6.653599999999999</v>
      </c>
      <c r="AP58" s="130">
        <f t="shared" si="15"/>
        <v>0.1602</v>
      </c>
      <c r="AQ58" s="134">
        <f t="shared" si="16"/>
        <v>14.3768</v>
      </c>
      <c r="AR58" s="135" t="s">
        <v>79</v>
      </c>
      <c r="AS58" s="190"/>
      <c r="AT58" s="198">
        <f t="shared" si="6"/>
        <v>0</v>
      </c>
      <c r="AU58" s="173">
        <v>14.3768</v>
      </c>
      <c r="AV58" s="165" t="s">
        <v>79</v>
      </c>
      <c r="AW58" s="173"/>
      <c r="AY58">
        <f t="shared" si="7"/>
        <v>0</v>
      </c>
      <c r="AZ58">
        <f t="shared" si="8"/>
        <v>0</v>
      </c>
      <c r="BA58">
        <f t="shared" si="9"/>
        <v>0</v>
      </c>
      <c r="BB58">
        <f t="shared" si="10"/>
        <v>0</v>
      </c>
      <c r="BC58">
        <f t="shared" si="11"/>
        <v>0</v>
      </c>
      <c r="BD58" s="8" t="s">
        <v>79</v>
      </c>
      <c r="BE58" s="9">
        <v>9</v>
      </c>
      <c r="BF58">
        <v>5.5434</v>
      </c>
      <c r="BG58">
        <v>2.0196</v>
      </c>
      <c r="BH58">
        <v>7.563</v>
      </c>
      <c r="BI58">
        <v>6.6536</v>
      </c>
      <c r="BJ58">
        <v>0.1602</v>
      </c>
      <c r="BK58">
        <v>6.8138</v>
      </c>
    </row>
    <row r="59" spans="1:63" ht="16.5" customHeight="1">
      <c r="A59" s="128" t="s">
        <v>80</v>
      </c>
      <c r="B59" s="161"/>
      <c r="C59" s="129" t="s">
        <v>547</v>
      </c>
      <c r="D59" s="129">
        <v>0.4576</v>
      </c>
      <c r="E59" s="115">
        <v>0</v>
      </c>
      <c r="F59" s="125"/>
      <c r="G59" s="129" t="s">
        <v>205</v>
      </c>
      <c r="H59" s="129">
        <v>4.4626</v>
      </c>
      <c r="I59" s="129">
        <v>1.3521</v>
      </c>
      <c r="J59" s="125"/>
      <c r="K59" s="129" t="s">
        <v>195</v>
      </c>
      <c r="L59" s="129">
        <v>0.4917</v>
      </c>
      <c r="M59" s="129">
        <v>0</v>
      </c>
      <c r="N59" s="126">
        <f t="shared" si="17"/>
        <v>5.4119</v>
      </c>
      <c r="O59" s="130">
        <f t="shared" si="18"/>
        <v>1.3521</v>
      </c>
      <c r="P59" s="131">
        <v>0.0701</v>
      </c>
      <c r="Q59" s="132">
        <f>Tables!$D$13</f>
        <v>0</v>
      </c>
      <c r="R59" s="125"/>
      <c r="S59" s="129"/>
      <c r="T59" s="129"/>
      <c r="U59" s="133"/>
      <c r="V59" s="125"/>
      <c r="W59" s="129" t="s">
        <v>208</v>
      </c>
      <c r="X59" s="129">
        <v>0</v>
      </c>
      <c r="Y59" s="133">
        <v>0</v>
      </c>
      <c r="Z59" s="125"/>
      <c r="AA59" s="129" t="s">
        <v>157</v>
      </c>
      <c r="AB59" s="129">
        <v>2.75</v>
      </c>
      <c r="AC59" s="129">
        <v>0</v>
      </c>
      <c r="AD59" s="125"/>
      <c r="AE59" s="129" t="str">
        <f>Tables!$E$80</f>
        <v>CORBETT</v>
      </c>
      <c r="AF59" s="129"/>
      <c r="AG59" s="129"/>
      <c r="AH59" s="131">
        <v>0.0877</v>
      </c>
      <c r="AI59" s="125">
        <v>0.0966</v>
      </c>
      <c r="AJ59" s="129">
        <v>0.3018</v>
      </c>
      <c r="AK59" s="125">
        <v>5.2334</v>
      </c>
      <c r="AL59" s="129">
        <v>0.1602</v>
      </c>
      <c r="AM59" s="125"/>
      <c r="AN59" s="114">
        <f t="shared" si="5"/>
      </c>
      <c r="AO59" s="126">
        <f t="shared" si="14"/>
        <v>8.2378</v>
      </c>
      <c r="AP59" s="130">
        <f t="shared" si="15"/>
        <v>0.462</v>
      </c>
      <c r="AQ59" s="134">
        <f t="shared" si="16"/>
        <v>15.463799999999999</v>
      </c>
      <c r="AR59" s="135" t="s">
        <v>80</v>
      </c>
      <c r="AS59" s="190"/>
      <c r="AT59" s="198">
        <f t="shared" si="6"/>
        <v>0</v>
      </c>
      <c r="AU59" s="173">
        <v>15.4638</v>
      </c>
      <c r="AV59" s="165" t="s">
        <v>80</v>
      </c>
      <c r="AW59" s="173"/>
      <c r="AY59">
        <f t="shared" si="7"/>
        <v>0</v>
      </c>
      <c r="AZ59">
        <f t="shared" si="8"/>
        <v>0</v>
      </c>
      <c r="BA59">
        <f t="shared" si="9"/>
        <v>0</v>
      </c>
      <c r="BB59">
        <f t="shared" si="10"/>
        <v>0</v>
      </c>
      <c r="BC59">
        <f t="shared" si="11"/>
        <v>0</v>
      </c>
      <c r="BD59" s="8" t="s">
        <v>80</v>
      </c>
      <c r="BE59" s="9">
        <v>11</v>
      </c>
      <c r="BF59">
        <v>5.4119</v>
      </c>
      <c r="BG59">
        <v>1.3521</v>
      </c>
      <c r="BH59">
        <v>6.764</v>
      </c>
      <c r="BI59">
        <v>8.2378</v>
      </c>
      <c r="BJ59">
        <v>0.462</v>
      </c>
      <c r="BK59">
        <v>8.6998</v>
      </c>
    </row>
    <row r="60" spans="1:63" ht="16.5" customHeight="1">
      <c r="A60" s="128" t="s">
        <v>81</v>
      </c>
      <c r="B60" s="161"/>
      <c r="C60" s="129" t="s">
        <v>547</v>
      </c>
      <c r="D60" s="129">
        <v>0.4576</v>
      </c>
      <c r="E60" s="115">
        <v>0</v>
      </c>
      <c r="F60" s="125"/>
      <c r="G60" s="129" t="s">
        <v>211</v>
      </c>
      <c r="H60" s="129">
        <v>4.6394</v>
      </c>
      <c r="I60" s="129">
        <v>2.2337</v>
      </c>
      <c r="J60" s="125"/>
      <c r="K60" s="129" t="s">
        <v>195</v>
      </c>
      <c r="L60" s="129">
        <v>0.4917</v>
      </c>
      <c r="M60" s="129">
        <v>0</v>
      </c>
      <c r="N60" s="126">
        <f t="shared" si="17"/>
        <v>5.5887</v>
      </c>
      <c r="O60" s="130">
        <f t="shared" si="18"/>
        <v>2.2337</v>
      </c>
      <c r="P60" s="131">
        <v>0.0701</v>
      </c>
      <c r="Q60" s="132">
        <f>Tables!$D$13</f>
        <v>0</v>
      </c>
      <c r="R60" s="125"/>
      <c r="S60" s="129"/>
      <c r="T60" s="129"/>
      <c r="U60" s="133"/>
      <c r="V60" s="125"/>
      <c r="W60" s="129"/>
      <c r="X60" s="129"/>
      <c r="Y60" s="133"/>
      <c r="Z60" s="125"/>
      <c r="AA60" s="129" t="s">
        <v>157</v>
      </c>
      <c r="AB60" s="129">
        <v>2.75</v>
      </c>
      <c r="AC60" s="129">
        <v>0</v>
      </c>
      <c r="AD60" s="125"/>
      <c r="AE60" s="129"/>
      <c r="AF60" s="129"/>
      <c r="AG60" s="129"/>
      <c r="AH60" s="131">
        <v>0.0877</v>
      </c>
      <c r="AI60" s="125">
        <v>0.0966</v>
      </c>
      <c r="AJ60" s="129">
        <v>0.3018</v>
      </c>
      <c r="AK60" s="125">
        <v>5.2334</v>
      </c>
      <c r="AL60" s="129">
        <v>0.1602</v>
      </c>
      <c r="AM60" s="125">
        <v>0.0803</v>
      </c>
      <c r="AN60" s="114">
        <f t="shared" si="5"/>
      </c>
      <c r="AO60" s="126">
        <f t="shared" si="14"/>
        <v>8.2378</v>
      </c>
      <c r="AP60" s="130">
        <f t="shared" si="15"/>
        <v>0.5423</v>
      </c>
      <c r="AQ60" s="134">
        <f t="shared" si="16"/>
        <v>16.602500000000003</v>
      </c>
      <c r="AR60" s="135" t="s">
        <v>81</v>
      </c>
      <c r="AS60" s="190"/>
      <c r="AT60" s="198">
        <f t="shared" si="6"/>
        <v>0</v>
      </c>
      <c r="AU60" s="173">
        <v>16.6025</v>
      </c>
      <c r="AV60" s="165" t="s">
        <v>81</v>
      </c>
      <c r="AW60" s="173"/>
      <c r="AY60">
        <f t="shared" si="7"/>
        <v>0</v>
      </c>
      <c r="AZ60">
        <f t="shared" si="8"/>
        <v>0</v>
      </c>
      <c r="BA60">
        <f t="shared" si="9"/>
        <v>0</v>
      </c>
      <c r="BB60">
        <f t="shared" si="10"/>
        <v>0</v>
      </c>
      <c r="BC60">
        <f t="shared" si="11"/>
        <v>0</v>
      </c>
      <c r="BD60" s="8" t="s">
        <v>81</v>
      </c>
      <c r="BE60" s="9">
        <v>11</v>
      </c>
      <c r="BF60">
        <v>5.5887</v>
      </c>
      <c r="BG60">
        <v>2.2337</v>
      </c>
      <c r="BH60">
        <v>7.8224</v>
      </c>
      <c r="BI60">
        <v>8.2378</v>
      </c>
      <c r="BJ60">
        <v>0.5423</v>
      </c>
      <c r="BK60">
        <v>8.7801</v>
      </c>
    </row>
    <row r="61" spans="1:63" ht="16.5" customHeight="1">
      <c r="A61" s="128" t="s">
        <v>82</v>
      </c>
      <c r="B61" s="161"/>
      <c r="C61" s="129" t="s">
        <v>547</v>
      </c>
      <c r="D61" s="129">
        <v>0.4576</v>
      </c>
      <c r="E61" s="115">
        <v>0</v>
      </c>
      <c r="F61" s="125"/>
      <c r="G61" s="129" t="s">
        <v>205</v>
      </c>
      <c r="H61" s="129">
        <v>4.4626</v>
      </c>
      <c r="I61" s="129">
        <v>1.3521</v>
      </c>
      <c r="J61" s="125"/>
      <c r="K61" s="129" t="s">
        <v>195</v>
      </c>
      <c r="L61" s="129">
        <v>0.4917</v>
      </c>
      <c r="M61" s="129">
        <v>0</v>
      </c>
      <c r="N61" s="126">
        <f t="shared" si="17"/>
        <v>5.4119</v>
      </c>
      <c r="O61" s="130">
        <f t="shared" si="18"/>
        <v>1.3521</v>
      </c>
      <c r="P61" s="131">
        <v>0.0701</v>
      </c>
      <c r="Q61" s="132">
        <f>Tables!$D$13</f>
        <v>0</v>
      </c>
      <c r="R61" s="125"/>
      <c r="S61" s="129" t="s">
        <v>149</v>
      </c>
      <c r="T61" s="129">
        <v>3.4902</v>
      </c>
      <c r="U61" s="133">
        <v>0</v>
      </c>
      <c r="V61" s="125"/>
      <c r="W61" s="129"/>
      <c r="X61" s="129"/>
      <c r="Y61" s="133"/>
      <c r="Z61" s="125"/>
      <c r="AA61" s="129"/>
      <c r="AB61" s="129"/>
      <c r="AC61" s="129"/>
      <c r="AD61" s="125"/>
      <c r="AE61" s="129"/>
      <c r="AF61" s="129"/>
      <c r="AG61" s="129"/>
      <c r="AH61" s="131">
        <v>0.0877</v>
      </c>
      <c r="AI61" s="125">
        <v>0.0966</v>
      </c>
      <c r="AJ61" s="129">
        <v>0.3018</v>
      </c>
      <c r="AK61" s="125">
        <v>5.2334</v>
      </c>
      <c r="AL61" s="129">
        <v>0.1602</v>
      </c>
      <c r="AM61" s="125">
        <v>0.0803</v>
      </c>
      <c r="AN61" s="114">
        <f t="shared" si="5"/>
      </c>
      <c r="AO61" s="126">
        <f t="shared" si="14"/>
        <v>8.978</v>
      </c>
      <c r="AP61" s="130">
        <f t="shared" si="15"/>
        <v>0.5423</v>
      </c>
      <c r="AQ61" s="134">
        <f t="shared" si="16"/>
        <v>16.2843</v>
      </c>
      <c r="AR61" s="135" t="s">
        <v>82</v>
      </c>
      <c r="AS61" s="190"/>
      <c r="AT61" s="198">
        <f t="shared" si="6"/>
        <v>0</v>
      </c>
      <c r="AU61" s="173">
        <v>16.2843</v>
      </c>
      <c r="AV61" s="165" t="s">
        <v>82</v>
      </c>
      <c r="AW61" s="173"/>
      <c r="AY61">
        <f t="shared" si="7"/>
        <v>0</v>
      </c>
      <c r="AZ61">
        <f t="shared" si="8"/>
        <v>0</v>
      </c>
      <c r="BA61">
        <f t="shared" si="9"/>
        <v>0</v>
      </c>
      <c r="BB61">
        <f t="shared" si="10"/>
        <v>0</v>
      </c>
      <c r="BC61">
        <f t="shared" si="11"/>
        <v>0</v>
      </c>
      <c r="BD61" s="8" t="s">
        <v>82</v>
      </c>
      <c r="BE61" s="9">
        <v>11</v>
      </c>
      <c r="BF61">
        <v>5.4119</v>
      </c>
      <c r="BG61">
        <v>1.3521</v>
      </c>
      <c r="BH61">
        <v>6.764</v>
      </c>
      <c r="BI61">
        <v>8.978</v>
      </c>
      <c r="BJ61">
        <v>0.5423</v>
      </c>
      <c r="BK61">
        <v>9.5203</v>
      </c>
    </row>
    <row r="62" spans="1:63" ht="16.5" customHeight="1">
      <c r="A62" s="128" t="s">
        <v>83</v>
      </c>
      <c r="B62" s="161"/>
      <c r="C62" s="129" t="s">
        <v>547</v>
      </c>
      <c r="D62" s="129">
        <v>0.4576</v>
      </c>
      <c r="E62" s="115">
        <v>0</v>
      </c>
      <c r="F62" s="125"/>
      <c r="G62" s="129" t="s">
        <v>205</v>
      </c>
      <c r="H62" s="129">
        <v>4.4626</v>
      </c>
      <c r="I62" s="129">
        <v>1.3521</v>
      </c>
      <c r="J62" s="125"/>
      <c r="K62" s="129" t="s">
        <v>195</v>
      </c>
      <c r="L62" s="129">
        <v>0.4917</v>
      </c>
      <c r="M62" s="129">
        <v>0</v>
      </c>
      <c r="N62" s="126">
        <f t="shared" si="17"/>
        <v>5.4119</v>
      </c>
      <c r="O62" s="130">
        <f t="shared" si="18"/>
        <v>1.3521</v>
      </c>
      <c r="P62" s="131">
        <v>0.0701</v>
      </c>
      <c r="Q62" s="132">
        <f>Tables!$D$13</f>
        <v>0</v>
      </c>
      <c r="R62" s="125"/>
      <c r="S62" s="129" t="s">
        <v>191</v>
      </c>
      <c r="T62" s="129">
        <v>3.1262</v>
      </c>
      <c r="U62" s="133">
        <v>0</v>
      </c>
      <c r="V62" s="125"/>
      <c r="W62" s="129"/>
      <c r="X62" s="129"/>
      <c r="Y62" s="133"/>
      <c r="Z62" s="125"/>
      <c r="AA62" s="129"/>
      <c r="AB62" s="129"/>
      <c r="AC62" s="129"/>
      <c r="AD62" s="125"/>
      <c r="AE62" s="129"/>
      <c r="AF62" s="129"/>
      <c r="AG62" s="129"/>
      <c r="AH62" s="131">
        <v>0.0877</v>
      </c>
      <c r="AI62" s="125">
        <v>0.0966</v>
      </c>
      <c r="AJ62" s="129">
        <v>0.3018</v>
      </c>
      <c r="AK62" s="125">
        <v>5.2334</v>
      </c>
      <c r="AL62" s="129">
        <v>0.1602</v>
      </c>
      <c r="AM62" s="125">
        <v>0.0803</v>
      </c>
      <c r="AN62" s="114">
        <f t="shared" si="5"/>
      </c>
      <c r="AO62" s="126">
        <f t="shared" si="14"/>
        <v>8.613999999999999</v>
      </c>
      <c r="AP62" s="130">
        <f t="shared" si="15"/>
        <v>0.5423</v>
      </c>
      <c r="AQ62" s="134">
        <f t="shared" si="16"/>
        <v>15.920300000000001</v>
      </c>
      <c r="AR62" s="135" t="s">
        <v>83</v>
      </c>
      <c r="AS62" s="190"/>
      <c r="AT62" s="198">
        <f t="shared" si="6"/>
        <v>0</v>
      </c>
      <c r="AU62" s="173">
        <v>15.9203</v>
      </c>
      <c r="AV62" s="165" t="s">
        <v>83</v>
      </c>
      <c r="AW62" s="173"/>
      <c r="AY62">
        <f t="shared" si="7"/>
        <v>0</v>
      </c>
      <c r="AZ62">
        <f t="shared" si="8"/>
        <v>0</v>
      </c>
      <c r="BA62">
        <f t="shared" si="9"/>
        <v>0</v>
      </c>
      <c r="BB62">
        <f t="shared" si="10"/>
        <v>0</v>
      </c>
      <c r="BC62">
        <f t="shared" si="11"/>
        <v>0</v>
      </c>
      <c r="BD62" s="8" t="s">
        <v>83</v>
      </c>
      <c r="BE62" s="9">
        <v>11</v>
      </c>
      <c r="BF62">
        <v>5.4119</v>
      </c>
      <c r="BG62">
        <v>1.3521</v>
      </c>
      <c r="BH62">
        <v>6.764</v>
      </c>
      <c r="BI62">
        <v>8.614</v>
      </c>
      <c r="BJ62">
        <v>0.5423</v>
      </c>
      <c r="BK62">
        <v>9.1563</v>
      </c>
    </row>
    <row r="63" spans="1:63" ht="16.5" customHeight="1">
      <c r="A63" s="128" t="s">
        <v>84</v>
      </c>
      <c r="B63" s="161"/>
      <c r="C63" s="129" t="s">
        <v>547</v>
      </c>
      <c r="D63" s="129">
        <v>0.4567</v>
      </c>
      <c r="E63" s="115">
        <v>0</v>
      </c>
      <c r="F63" s="125"/>
      <c r="G63" s="129" t="s">
        <v>205</v>
      </c>
      <c r="H63" s="129">
        <v>4.4534</v>
      </c>
      <c r="I63" s="129">
        <v>1.3494</v>
      </c>
      <c r="J63" s="125"/>
      <c r="K63" s="129" t="s">
        <v>195</v>
      </c>
      <c r="L63" s="129">
        <v>0.4908</v>
      </c>
      <c r="M63" s="129">
        <v>0</v>
      </c>
      <c r="N63" s="126">
        <f t="shared" si="17"/>
        <v>5.4009</v>
      </c>
      <c r="O63" s="130">
        <f t="shared" si="18"/>
        <v>1.3494</v>
      </c>
      <c r="P63" s="131">
        <v>0.07</v>
      </c>
      <c r="Q63" s="132">
        <f>Tables!$D$13</f>
        <v>0</v>
      </c>
      <c r="R63" s="125"/>
      <c r="S63" s="129" t="s">
        <v>186</v>
      </c>
      <c r="T63" s="129">
        <v>3.7577</v>
      </c>
      <c r="U63" s="133">
        <v>0.6379</v>
      </c>
      <c r="V63" s="125"/>
      <c r="W63" s="129"/>
      <c r="X63" s="129"/>
      <c r="Y63" s="133"/>
      <c r="Z63" s="125"/>
      <c r="AA63" s="129"/>
      <c r="AB63" s="129"/>
      <c r="AC63" s="129"/>
      <c r="AD63" s="125"/>
      <c r="AE63" s="129"/>
      <c r="AF63" s="129"/>
      <c r="AG63" s="129"/>
      <c r="AH63" s="131">
        <v>0.0876</v>
      </c>
      <c r="AI63" s="125">
        <v>0.0965</v>
      </c>
      <c r="AJ63" s="129">
        <v>0.3015</v>
      </c>
      <c r="AK63" s="125">
        <v>5.2247</v>
      </c>
      <c r="AL63" s="129">
        <v>0.1599</v>
      </c>
      <c r="AM63" s="125">
        <v>0.0802</v>
      </c>
      <c r="AN63" s="114">
        <f t="shared" si="5"/>
        <v>0.0321</v>
      </c>
      <c r="AO63" s="126">
        <f t="shared" si="14"/>
        <v>9.2686</v>
      </c>
      <c r="AP63" s="130">
        <f t="shared" si="15"/>
        <v>1.1795</v>
      </c>
      <c r="AQ63" s="134">
        <f t="shared" si="16"/>
        <v>17.1984</v>
      </c>
      <c r="AR63" s="135" t="s">
        <v>84</v>
      </c>
      <c r="AS63" s="190"/>
      <c r="AT63" s="198">
        <f t="shared" si="6"/>
        <v>0</v>
      </c>
      <c r="AU63" s="173">
        <v>17.1984</v>
      </c>
      <c r="AV63" s="165" t="s">
        <v>84</v>
      </c>
      <c r="AW63" s="173">
        <v>0</v>
      </c>
      <c r="AX63">
        <v>0.0321</v>
      </c>
      <c r="AY63">
        <f t="shared" si="7"/>
        <v>0.0321</v>
      </c>
      <c r="AZ63">
        <f t="shared" si="8"/>
        <v>0</v>
      </c>
      <c r="BA63">
        <f t="shared" si="9"/>
        <v>0</v>
      </c>
      <c r="BB63">
        <f t="shared" si="10"/>
        <v>0</v>
      </c>
      <c r="BC63">
        <f t="shared" si="11"/>
        <v>0</v>
      </c>
      <c r="BD63" s="8" t="s">
        <v>84</v>
      </c>
      <c r="BE63" s="9">
        <v>13</v>
      </c>
      <c r="BF63">
        <v>5.4009</v>
      </c>
      <c r="BG63">
        <v>1.3494</v>
      </c>
      <c r="BH63">
        <v>6.7503</v>
      </c>
      <c r="BI63">
        <v>9.2686</v>
      </c>
      <c r="BJ63">
        <v>1.1795</v>
      </c>
      <c r="BK63">
        <v>10.4481</v>
      </c>
    </row>
    <row r="64" spans="1:63" ht="16.5" customHeight="1">
      <c r="A64" s="128" t="s">
        <v>85</v>
      </c>
      <c r="B64" s="161"/>
      <c r="C64" s="129" t="s">
        <v>547</v>
      </c>
      <c r="D64" s="129">
        <v>0.4576</v>
      </c>
      <c r="E64" s="115">
        <v>0</v>
      </c>
      <c r="F64" s="125"/>
      <c r="G64" s="129" t="s">
        <v>205</v>
      </c>
      <c r="H64" s="129">
        <v>4.4626</v>
      </c>
      <c r="I64" s="129">
        <v>1.3521</v>
      </c>
      <c r="J64" s="125"/>
      <c r="K64" s="129" t="s">
        <v>195</v>
      </c>
      <c r="L64" s="129">
        <v>0.4917</v>
      </c>
      <c r="M64" s="129">
        <v>0</v>
      </c>
      <c r="N64" s="126">
        <f t="shared" si="17"/>
        <v>5.4119</v>
      </c>
      <c r="O64" s="130">
        <f t="shared" si="18"/>
        <v>1.3521</v>
      </c>
      <c r="P64" s="131">
        <v>0.0701</v>
      </c>
      <c r="Q64" s="132">
        <f>Tables!$D$13</f>
        <v>0</v>
      </c>
      <c r="R64" s="125"/>
      <c r="S64" s="129"/>
      <c r="T64" s="129"/>
      <c r="U64" s="133"/>
      <c r="V64" s="125"/>
      <c r="W64" s="129" t="s">
        <v>208</v>
      </c>
      <c r="X64" s="129">
        <v>0.5781</v>
      </c>
      <c r="Y64" s="133">
        <v>0</v>
      </c>
      <c r="Z64" s="125"/>
      <c r="AA64" s="129" t="s">
        <v>445</v>
      </c>
      <c r="AB64" s="129">
        <v>1.2624</v>
      </c>
      <c r="AC64" s="129">
        <v>0</v>
      </c>
      <c r="AD64" s="125"/>
      <c r="AE64" s="129"/>
      <c r="AF64" s="129"/>
      <c r="AG64" s="129"/>
      <c r="AH64" s="131">
        <v>0.0877</v>
      </c>
      <c r="AI64" s="125">
        <v>0.0966</v>
      </c>
      <c r="AJ64" s="129">
        <v>0.3018</v>
      </c>
      <c r="AK64" s="125">
        <v>5.2334</v>
      </c>
      <c r="AL64" s="129">
        <v>0.1602</v>
      </c>
      <c r="AM64" s="125">
        <v>0.0803</v>
      </c>
      <c r="AN64" s="114">
        <f t="shared" si="5"/>
      </c>
      <c r="AO64" s="126">
        <f t="shared" si="14"/>
        <v>7.328299999999999</v>
      </c>
      <c r="AP64" s="130">
        <f t="shared" si="15"/>
        <v>0.5423</v>
      </c>
      <c r="AQ64" s="134">
        <f t="shared" si="16"/>
        <v>14.634599999999999</v>
      </c>
      <c r="AR64" s="135" t="s">
        <v>85</v>
      </c>
      <c r="AS64" s="190"/>
      <c r="AT64" s="198">
        <f t="shared" si="6"/>
        <v>0</v>
      </c>
      <c r="AU64" s="173">
        <v>14.6346</v>
      </c>
      <c r="AV64" s="165" t="s">
        <v>85</v>
      </c>
      <c r="AW64" s="173"/>
      <c r="AY64">
        <f t="shared" si="7"/>
        <v>0</v>
      </c>
      <c r="AZ64">
        <f t="shared" si="8"/>
        <v>0</v>
      </c>
      <c r="BA64">
        <f t="shared" si="9"/>
        <v>0</v>
      </c>
      <c r="BB64">
        <f t="shared" si="10"/>
        <v>0</v>
      </c>
      <c r="BC64">
        <f t="shared" si="11"/>
        <v>0</v>
      </c>
      <c r="BD64" s="8" t="s">
        <v>85</v>
      </c>
      <c r="BE64" s="9">
        <v>12</v>
      </c>
      <c r="BF64">
        <v>5.4119</v>
      </c>
      <c r="BG64">
        <v>1.3521</v>
      </c>
      <c r="BH64">
        <v>6.764</v>
      </c>
      <c r="BI64">
        <v>7.3283</v>
      </c>
      <c r="BJ64">
        <v>0.5423</v>
      </c>
      <c r="BK64">
        <v>7.8706</v>
      </c>
    </row>
    <row r="65" spans="1:63" ht="16.5" customHeight="1">
      <c r="A65" s="128" t="s">
        <v>86</v>
      </c>
      <c r="B65" s="161"/>
      <c r="C65" s="129" t="s">
        <v>547</v>
      </c>
      <c r="D65" s="129">
        <v>0.4567</v>
      </c>
      <c r="E65" s="115">
        <v>0</v>
      </c>
      <c r="F65" s="125" t="s">
        <v>32</v>
      </c>
      <c r="G65" s="129" t="s">
        <v>156</v>
      </c>
      <c r="H65" s="129">
        <v>4.5268</v>
      </c>
      <c r="I65" s="129">
        <v>1.1594</v>
      </c>
      <c r="J65" s="125"/>
      <c r="K65" s="129" t="s">
        <v>195</v>
      </c>
      <c r="L65" s="129">
        <v>0.4908</v>
      </c>
      <c r="M65" s="129">
        <v>0</v>
      </c>
      <c r="N65" s="126">
        <f t="shared" si="17"/>
        <v>5.4742999999999995</v>
      </c>
      <c r="O65" s="130">
        <f t="shared" si="18"/>
        <v>1.1594</v>
      </c>
      <c r="P65" s="131">
        <v>0.07</v>
      </c>
      <c r="Q65" s="132">
        <f>Tables!$D$13</f>
        <v>0</v>
      </c>
      <c r="R65" s="125"/>
      <c r="S65" s="129" t="s">
        <v>186</v>
      </c>
      <c r="T65" s="129">
        <v>3.7577</v>
      </c>
      <c r="U65" s="133">
        <v>0.6379</v>
      </c>
      <c r="V65" s="125"/>
      <c r="W65" s="129"/>
      <c r="X65" s="129"/>
      <c r="Y65" s="133"/>
      <c r="Z65" s="125"/>
      <c r="AA65" s="129"/>
      <c r="AB65" s="129"/>
      <c r="AC65" s="129"/>
      <c r="AD65" s="125"/>
      <c r="AE65" s="129"/>
      <c r="AF65" s="129"/>
      <c r="AG65" s="129"/>
      <c r="AH65" s="131">
        <v>0.0876</v>
      </c>
      <c r="AI65" s="125">
        <v>0.0965</v>
      </c>
      <c r="AJ65" s="129">
        <v>0.3015</v>
      </c>
      <c r="AK65" s="125">
        <v>5.2247</v>
      </c>
      <c r="AL65" s="129">
        <v>0.1599</v>
      </c>
      <c r="AM65" s="125">
        <v>0.0802</v>
      </c>
      <c r="AN65" s="114">
        <f t="shared" si="5"/>
        <v>0.0202</v>
      </c>
      <c r="AO65" s="126">
        <f t="shared" si="14"/>
        <v>9.2567</v>
      </c>
      <c r="AP65" s="130">
        <f t="shared" si="15"/>
        <v>1.1795</v>
      </c>
      <c r="AQ65" s="134">
        <f t="shared" si="16"/>
        <v>17.0699</v>
      </c>
      <c r="AR65" s="135" t="s">
        <v>86</v>
      </c>
      <c r="AS65" s="190"/>
      <c r="AT65" s="198">
        <f t="shared" si="6"/>
        <v>0</v>
      </c>
      <c r="AU65" s="173">
        <v>17.0699</v>
      </c>
      <c r="AV65" s="165" t="s">
        <v>86</v>
      </c>
      <c r="AW65" s="173">
        <v>0</v>
      </c>
      <c r="AX65">
        <v>0.0202</v>
      </c>
      <c r="AY65">
        <f t="shared" si="7"/>
        <v>0.0202</v>
      </c>
      <c r="AZ65">
        <f t="shared" si="8"/>
        <v>0</v>
      </c>
      <c r="BA65">
        <f t="shared" si="9"/>
        <v>0</v>
      </c>
      <c r="BB65">
        <f t="shared" si="10"/>
        <v>0</v>
      </c>
      <c r="BC65">
        <f t="shared" si="11"/>
        <v>0</v>
      </c>
      <c r="BD65" s="8" t="s">
        <v>86</v>
      </c>
      <c r="BE65" s="9">
        <v>14</v>
      </c>
      <c r="BF65">
        <v>5.4743</v>
      </c>
      <c r="BG65">
        <v>1.1594</v>
      </c>
      <c r="BH65">
        <v>6.6337</v>
      </c>
      <c r="BI65">
        <v>9.2567</v>
      </c>
      <c r="BJ65">
        <v>1.1795</v>
      </c>
      <c r="BK65">
        <v>10.4362</v>
      </c>
    </row>
    <row r="66" spans="1:63" ht="16.5" customHeight="1">
      <c r="A66" s="128" t="s">
        <v>87</v>
      </c>
      <c r="B66" s="161"/>
      <c r="C66" s="129" t="s">
        <v>547</v>
      </c>
      <c r="D66" s="129">
        <v>0.4576</v>
      </c>
      <c r="E66" s="115">
        <v>0</v>
      </c>
      <c r="F66" s="125"/>
      <c r="G66" s="129" t="s">
        <v>219</v>
      </c>
      <c r="H66" s="129">
        <v>4.7448</v>
      </c>
      <c r="I66" s="129">
        <v>1.8563</v>
      </c>
      <c r="J66" s="125"/>
      <c r="K66" s="129" t="s">
        <v>195</v>
      </c>
      <c r="L66" s="129">
        <v>0.4917</v>
      </c>
      <c r="M66" s="129">
        <v>0</v>
      </c>
      <c r="N66" s="126">
        <f t="shared" si="17"/>
        <v>5.6941</v>
      </c>
      <c r="O66" s="130">
        <f t="shared" si="18"/>
        <v>1.8563</v>
      </c>
      <c r="P66" s="131">
        <v>0.0701</v>
      </c>
      <c r="Q66" s="132">
        <f>Tables!$D$13</f>
        <v>0</v>
      </c>
      <c r="R66" s="125"/>
      <c r="S66" s="129"/>
      <c r="T66" s="129"/>
      <c r="U66" s="133"/>
      <c r="V66" s="125"/>
      <c r="W66" s="129" t="s">
        <v>240</v>
      </c>
      <c r="X66" s="129">
        <v>0</v>
      </c>
      <c r="Y66" s="129">
        <v>0</v>
      </c>
      <c r="Z66" s="125"/>
      <c r="AA66" s="129" t="s">
        <v>157</v>
      </c>
      <c r="AB66" s="129">
        <v>2.75</v>
      </c>
      <c r="AC66" s="129">
        <v>0</v>
      </c>
      <c r="AD66" s="125"/>
      <c r="AE66" s="129"/>
      <c r="AF66" s="129"/>
      <c r="AG66" s="129"/>
      <c r="AH66" s="131">
        <v>0.0877</v>
      </c>
      <c r="AI66" s="125">
        <v>0.0966</v>
      </c>
      <c r="AJ66" s="129">
        <v>0.3018</v>
      </c>
      <c r="AK66" s="125">
        <v>5.2334</v>
      </c>
      <c r="AL66" s="129">
        <v>0.1602</v>
      </c>
      <c r="AM66" s="125">
        <v>0.0803</v>
      </c>
      <c r="AN66" s="114">
        <f t="shared" si="5"/>
      </c>
      <c r="AO66" s="126">
        <f t="shared" si="14"/>
        <v>8.2378</v>
      </c>
      <c r="AP66" s="130">
        <f t="shared" si="15"/>
        <v>0.5423</v>
      </c>
      <c r="AQ66" s="134">
        <f t="shared" si="16"/>
        <v>16.3305</v>
      </c>
      <c r="AR66" s="135" t="s">
        <v>87</v>
      </c>
      <c r="AS66" s="190"/>
      <c r="AT66" s="198">
        <f t="shared" si="6"/>
        <v>0</v>
      </c>
      <c r="AU66" s="173">
        <v>16.3305</v>
      </c>
      <c r="AV66" s="165" t="s">
        <v>87</v>
      </c>
      <c r="AW66" s="173"/>
      <c r="AY66">
        <f t="shared" si="7"/>
        <v>0</v>
      </c>
      <c r="AZ66">
        <f t="shared" si="8"/>
        <v>0</v>
      </c>
      <c r="BA66">
        <f t="shared" si="9"/>
        <v>0</v>
      </c>
      <c r="BB66">
        <f t="shared" si="10"/>
        <v>0</v>
      </c>
      <c r="BC66">
        <f t="shared" si="11"/>
        <v>0</v>
      </c>
      <c r="BD66" s="8" t="s">
        <v>87</v>
      </c>
      <c r="BE66" s="9">
        <v>13</v>
      </c>
      <c r="BF66">
        <v>5.6941</v>
      </c>
      <c r="BG66">
        <v>1.8563</v>
      </c>
      <c r="BH66">
        <v>7.5504</v>
      </c>
      <c r="BI66">
        <v>8.2378</v>
      </c>
      <c r="BJ66">
        <v>0.5423</v>
      </c>
      <c r="BK66">
        <v>8.7801</v>
      </c>
    </row>
    <row r="67" spans="1:63" ht="16.5" customHeight="1">
      <c r="A67" s="128" t="s">
        <v>88</v>
      </c>
      <c r="B67" s="161"/>
      <c r="C67" s="129" t="s">
        <v>547</v>
      </c>
      <c r="D67" s="129">
        <v>0.4576</v>
      </c>
      <c r="E67" s="115">
        <v>0</v>
      </c>
      <c r="F67" s="125"/>
      <c r="G67" s="129" t="s">
        <v>180</v>
      </c>
      <c r="H67" s="129">
        <v>6.5281</v>
      </c>
      <c r="I67" s="129">
        <v>0</v>
      </c>
      <c r="J67" s="125"/>
      <c r="K67" s="129" t="s">
        <v>180</v>
      </c>
      <c r="L67" s="129">
        <v>0.2828</v>
      </c>
      <c r="M67" s="129">
        <v>0.2203</v>
      </c>
      <c r="N67" s="126">
        <f t="shared" si="17"/>
        <v>7.2685</v>
      </c>
      <c r="O67" s="130">
        <f t="shared" si="18"/>
        <v>0.2203</v>
      </c>
      <c r="P67" s="131">
        <v>0.0701</v>
      </c>
      <c r="Q67" s="132">
        <f>Tables!$D$13</f>
        <v>0</v>
      </c>
      <c r="R67" s="125"/>
      <c r="S67" s="129"/>
      <c r="T67" s="129"/>
      <c r="U67" s="133"/>
      <c r="V67" s="125"/>
      <c r="W67" s="129"/>
      <c r="X67" s="129"/>
      <c r="Y67" s="133"/>
      <c r="Z67" s="125"/>
      <c r="AA67" s="129" t="s">
        <v>188</v>
      </c>
      <c r="AB67" s="129">
        <v>2.0545</v>
      </c>
      <c r="AC67" s="129">
        <v>0</v>
      </c>
      <c r="AD67" s="125"/>
      <c r="AE67" s="129"/>
      <c r="AF67" s="129"/>
      <c r="AG67" s="129"/>
      <c r="AH67" s="131">
        <v>0.0369</v>
      </c>
      <c r="AI67" s="125"/>
      <c r="AJ67" s="129"/>
      <c r="AK67" s="125">
        <v>5.2334</v>
      </c>
      <c r="AL67" s="129">
        <v>0.1602</v>
      </c>
      <c r="AM67" s="125"/>
      <c r="AN67" s="114">
        <f t="shared" si="5"/>
      </c>
      <c r="AO67" s="126">
        <f t="shared" si="14"/>
        <v>7.3949</v>
      </c>
      <c r="AP67" s="130">
        <f t="shared" si="15"/>
        <v>0.1602</v>
      </c>
      <c r="AQ67" s="134">
        <f t="shared" si="16"/>
        <v>15.0439</v>
      </c>
      <c r="AR67" s="135" t="s">
        <v>88</v>
      </c>
      <c r="AS67" s="190"/>
      <c r="AT67" s="198">
        <f t="shared" si="6"/>
        <v>0</v>
      </c>
      <c r="AU67" s="173">
        <v>15.0439</v>
      </c>
      <c r="AV67" s="165" t="s">
        <v>88</v>
      </c>
      <c r="AW67" s="173"/>
      <c r="AY67">
        <f t="shared" si="7"/>
        <v>0</v>
      </c>
      <c r="AZ67">
        <f t="shared" si="8"/>
        <v>0</v>
      </c>
      <c r="BA67">
        <f t="shared" si="9"/>
        <v>0</v>
      </c>
      <c r="BB67">
        <f t="shared" si="10"/>
        <v>0</v>
      </c>
      <c r="BC67">
        <f t="shared" si="11"/>
        <v>0</v>
      </c>
      <c r="BD67" s="8" t="s">
        <v>88</v>
      </c>
      <c r="BE67" s="9">
        <v>9</v>
      </c>
      <c r="BF67">
        <v>7.2685</v>
      </c>
      <c r="BG67">
        <v>0.2203</v>
      </c>
      <c r="BH67">
        <v>7.4888</v>
      </c>
      <c r="BI67">
        <v>7.3949</v>
      </c>
      <c r="BJ67">
        <v>0.1602</v>
      </c>
      <c r="BK67">
        <v>7.5551</v>
      </c>
    </row>
    <row r="68" spans="1:63" ht="16.5" customHeight="1">
      <c r="A68" s="128" t="s">
        <v>89</v>
      </c>
      <c r="B68" s="161"/>
      <c r="C68" s="129" t="s">
        <v>174</v>
      </c>
      <c r="D68" s="129">
        <v>0.1538</v>
      </c>
      <c r="E68" s="115">
        <v>0</v>
      </c>
      <c r="F68" s="125"/>
      <c r="G68" s="129" t="s">
        <v>262</v>
      </c>
      <c r="H68" s="129">
        <v>4.9749</v>
      </c>
      <c r="I68" s="129">
        <v>2.1267</v>
      </c>
      <c r="J68" s="125"/>
      <c r="K68" s="129" t="s">
        <v>180</v>
      </c>
      <c r="L68" s="129">
        <v>0.2828</v>
      </c>
      <c r="M68" s="129">
        <v>0.2203</v>
      </c>
      <c r="N68" s="126">
        <f t="shared" si="17"/>
        <v>5.4115</v>
      </c>
      <c r="O68" s="130">
        <f t="shared" si="18"/>
        <v>2.347</v>
      </c>
      <c r="P68" s="131">
        <v>0.0701</v>
      </c>
      <c r="Q68" s="132">
        <f>Tables!$D$13</f>
        <v>0</v>
      </c>
      <c r="R68" s="125"/>
      <c r="S68" s="129"/>
      <c r="T68" s="129"/>
      <c r="U68" s="133"/>
      <c r="V68" s="125"/>
      <c r="W68" s="129"/>
      <c r="X68" s="129"/>
      <c r="Y68" s="133"/>
      <c r="Z68" s="125"/>
      <c r="AA68" s="129" t="s">
        <v>150</v>
      </c>
      <c r="AB68" s="129">
        <v>1.7752</v>
      </c>
      <c r="AC68" s="129">
        <v>0.0682</v>
      </c>
      <c r="AD68" s="125"/>
      <c r="AE68" s="129"/>
      <c r="AF68" s="129"/>
      <c r="AG68" s="129"/>
      <c r="AH68" s="131">
        <v>0.0369</v>
      </c>
      <c r="AI68" s="125"/>
      <c r="AJ68" s="129"/>
      <c r="AK68" s="125">
        <v>5.2334</v>
      </c>
      <c r="AL68" s="129">
        <v>0.1602</v>
      </c>
      <c r="AM68" s="125"/>
      <c r="AN68" s="114">
        <f t="shared" si="5"/>
      </c>
      <c r="AO68" s="126">
        <f t="shared" si="14"/>
        <v>7.1156</v>
      </c>
      <c r="AP68" s="130">
        <f t="shared" si="15"/>
        <v>0.2284</v>
      </c>
      <c r="AQ68" s="134">
        <f t="shared" si="16"/>
        <v>15.1025</v>
      </c>
      <c r="AR68" s="135" t="s">
        <v>89</v>
      </c>
      <c r="AS68" s="190"/>
      <c r="AT68" s="198">
        <f t="shared" si="6"/>
        <v>0</v>
      </c>
      <c r="AU68" s="173">
        <v>15.1025</v>
      </c>
      <c r="AV68" s="165" t="s">
        <v>89</v>
      </c>
      <c r="AW68" s="173"/>
      <c r="AY68">
        <f t="shared" si="7"/>
        <v>0</v>
      </c>
      <c r="AZ68">
        <f t="shared" si="8"/>
        <v>0</v>
      </c>
      <c r="BA68">
        <f t="shared" si="9"/>
        <v>0</v>
      </c>
      <c r="BB68">
        <f t="shared" si="10"/>
        <v>0</v>
      </c>
      <c r="BC68">
        <f t="shared" si="11"/>
        <v>0</v>
      </c>
      <c r="BD68" s="8" t="s">
        <v>89</v>
      </c>
      <c r="BE68" s="9">
        <v>10</v>
      </c>
      <c r="BF68">
        <v>5.4115</v>
      </c>
      <c r="BG68">
        <v>2.347</v>
      </c>
      <c r="BH68">
        <v>7.7585</v>
      </c>
      <c r="BI68">
        <v>7.1156</v>
      </c>
      <c r="BJ68">
        <v>0.2284</v>
      </c>
      <c r="BK68">
        <v>7.344</v>
      </c>
    </row>
    <row r="69" spans="1:63" ht="16.5" customHeight="1">
      <c r="A69" s="128" t="s">
        <v>91</v>
      </c>
      <c r="B69" s="161"/>
      <c r="C69" s="129" t="s">
        <v>547</v>
      </c>
      <c r="D69" s="129">
        <v>0.4576</v>
      </c>
      <c r="E69" s="115">
        <v>0</v>
      </c>
      <c r="F69" s="125"/>
      <c r="G69" s="129" t="s">
        <v>180</v>
      </c>
      <c r="H69" s="129">
        <v>6.5281</v>
      </c>
      <c r="I69" s="129">
        <v>0</v>
      </c>
      <c r="J69" s="125"/>
      <c r="K69" s="129" t="s">
        <v>180</v>
      </c>
      <c r="L69" s="129">
        <v>0.2828</v>
      </c>
      <c r="M69" s="129">
        <v>0.2203</v>
      </c>
      <c r="N69" s="126">
        <f t="shared" si="17"/>
        <v>7.2685</v>
      </c>
      <c r="O69" s="130">
        <f t="shared" si="18"/>
        <v>0.2203</v>
      </c>
      <c r="P69" s="131">
        <v>0.0701</v>
      </c>
      <c r="Q69" s="132">
        <f>Tables!$D$13</f>
        <v>0</v>
      </c>
      <c r="R69" s="125"/>
      <c r="S69" s="129"/>
      <c r="T69" s="129"/>
      <c r="U69" s="133"/>
      <c r="V69" s="125"/>
      <c r="W69" s="129"/>
      <c r="X69" s="129"/>
      <c r="Y69" s="133"/>
      <c r="Z69" s="125"/>
      <c r="AA69" s="129" t="s">
        <v>150</v>
      </c>
      <c r="AB69" s="129">
        <v>1.7752</v>
      </c>
      <c r="AC69" s="129">
        <v>0.0682</v>
      </c>
      <c r="AD69" s="125"/>
      <c r="AE69" s="129"/>
      <c r="AF69" s="129"/>
      <c r="AG69" s="129"/>
      <c r="AH69" s="131">
        <v>0.0369</v>
      </c>
      <c r="AI69" s="125"/>
      <c r="AJ69" s="129"/>
      <c r="AK69" s="125">
        <v>5.2334</v>
      </c>
      <c r="AL69" s="129">
        <v>0.1602</v>
      </c>
      <c r="AM69" s="125"/>
      <c r="AN69" s="114">
        <f t="shared" si="5"/>
      </c>
      <c r="AO69" s="126">
        <f t="shared" si="14"/>
        <v>7.1156</v>
      </c>
      <c r="AP69" s="130">
        <f t="shared" si="15"/>
        <v>0.2284</v>
      </c>
      <c r="AQ69" s="134">
        <f t="shared" si="16"/>
        <v>14.8328</v>
      </c>
      <c r="AR69" s="135" t="s">
        <v>91</v>
      </c>
      <c r="AS69" s="190"/>
      <c r="AT69" s="198">
        <f t="shared" si="6"/>
        <v>0</v>
      </c>
      <c r="AU69" s="173">
        <v>14.8328</v>
      </c>
      <c r="AV69" s="165" t="s">
        <v>91</v>
      </c>
      <c r="AW69" s="173"/>
      <c r="AY69">
        <f t="shared" si="7"/>
        <v>0</v>
      </c>
      <c r="AZ69">
        <f t="shared" si="8"/>
        <v>0</v>
      </c>
      <c r="BA69">
        <f t="shared" si="9"/>
        <v>0</v>
      </c>
      <c r="BB69">
        <f t="shared" si="10"/>
        <v>0</v>
      </c>
      <c r="BC69">
        <f t="shared" si="11"/>
        <v>0</v>
      </c>
      <c r="BD69" s="8" t="s">
        <v>91</v>
      </c>
      <c r="BE69" s="9">
        <v>10</v>
      </c>
      <c r="BF69">
        <v>7.2685</v>
      </c>
      <c r="BG69">
        <v>0.2203</v>
      </c>
      <c r="BH69">
        <v>7.4888</v>
      </c>
      <c r="BI69">
        <v>7.1156</v>
      </c>
      <c r="BJ69">
        <v>0.2284</v>
      </c>
      <c r="BK69">
        <v>7.344</v>
      </c>
    </row>
    <row r="70" spans="1:63" ht="16.5" customHeight="1">
      <c r="A70" s="128" t="s">
        <v>92</v>
      </c>
      <c r="B70" s="161"/>
      <c r="C70" s="129" t="s">
        <v>174</v>
      </c>
      <c r="D70" s="129">
        <v>0.1538</v>
      </c>
      <c r="E70" s="115">
        <v>0</v>
      </c>
      <c r="F70" s="125"/>
      <c r="G70" s="129" t="s">
        <v>214</v>
      </c>
      <c r="H70" s="129">
        <v>4.9725</v>
      </c>
      <c r="I70" s="129">
        <v>0.3035</v>
      </c>
      <c r="J70" s="125"/>
      <c r="K70" s="129" t="s">
        <v>180</v>
      </c>
      <c r="L70" s="129">
        <v>0.2828</v>
      </c>
      <c r="M70" s="129">
        <v>0.2203</v>
      </c>
      <c r="N70" s="126">
        <f t="shared" si="17"/>
        <v>5.4091000000000005</v>
      </c>
      <c r="O70" s="130">
        <f t="shared" si="18"/>
        <v>0.5238</v>
      </c>
      <c r="P70" s="131">
        <v>0.0701</v>
      </c>
      <c r="Q70" s="132">
        <f>Tables!$D$13</f>
        <v>0</v>
      </c>
      <c r="R70" s="125"/>
      <c r="S70" s="129"/>
      <c r="T70" s="129"/>
      <c r="U70" s="133"/>
      <c r="V70" s="125"/>
      <c r="W70" s="129"/>
      <c r="X70" s="129"/>
      <c r="Y70" s="133"/>
      <c r="Z70" s="125"/>
      <c r="AA70" s="129" t="s">
        <v>150</v>
      </c>
      <c r="AB70" s="129">
        <v>1.7752</v>
      </c>
      <c r="AC70" s="129">
        <v>0.0682</v>
      </c>
      <c r="AD70" s="125"/>
      <c r="AE70" s="129"/>
      <c r="AF70" s="129"/>
      <c r="AG70" s="129"/>
      <c r="AH70" s="131">
        <v>0.0369</v>
      </c>
      <c r="AI70" s="125"/>
      <c r="AJ70" s="129"/>
      <c r="AK70" s="125">
        <v>5.2334</v>
      </c>
      <c r="AL70" s="129">
        <v>0.1602</v>
      </c>
      <c r="AM70" s="125"/>
      <c r="AN70" s="114">
        <f t="shared" si="5"/>
      </c>
      <c r="AO70" s="126">
        <f t="shared" si="14"/>
        <v>7.1156</v>
      </c>
      <c r="AP70" s="130">
        <f t="shared" si="15"/>
        <v>0.2284</v>
      </c>
      <c r="AQ70" s="134">
        <f t="shared" si="16"/>
        <v>13.276900000000001</v>
      </c>
      <c r="AR70" s="135" t="s">
        <v>92</v>
      </c>
      <c r="AS70" s="190"/>
      <c r="AT70" s="198">
        <f t="shared" si="6"/>
        <v>0</v>
      </c>
      <c r="AU70" s="173">
        <v>13.2769</v>
      </c>
      <c r="AV70" s="165" t="s">
        <v>92</v>
      </c>
      <c r="AW70" s="173"/>
      <c r="AY70">
        <f t="shared" si="7"/>
        <v>0</v>
      </c>
      <c r="AZ70">
        <f t="shared" si="8"/>
        <v>0</v>
      </c>
      <c r="BA70">
        <f t="shared" si="9"/>
        <v>0</v>
      </c>
      <c r="BB70">
        <f t="shared" si="10"/>
        <v>0</v>
      </c>
      <c r="BC70">
        <f t="shared" si="11"/>
        <v>0</v>
      </c>
      <c r="BD70" s="8" t="s">
        <v>92</v>
      </c>
      <c r="BE70" s="9">
        <v>9</v>
      </c>
      <c r="BF70">
        <v>5.4091</v>
      </c>
      <c r="BG70">
        <v>0.5238</v>
      </c>
      <c r="BH70">
        <v>5.9329</v>
      </c>
      <c r="BI70">
        <v>7.1156</v>
      </c>
      <c r="BJ70">
        <v>0.2284</v>
      </c>
      <c r="BK70">
        <v>7.344</v>
      </c>
    </row>
    <row r="71" spans="1:63" ht="16.5" customHeight="1">
      <c r="A71" s="128" t="s">
        <v>93</v>
      </c>
      <c r="B71" s="161"/>
      <c r="C71" s="129" t="s">
        <v>547</v>
      </c>
      <c r="D71" s="129">
        <v>0.4576</v>
      </c>
      <c r="E71" s="115">
        <v>0</v>
      </c>
      <c r="F71" s="125"/>
      <c r="G71" s="129" t="s">
        <v>180</v>
      </c>
      <c r="H71" s="129">
        <v>6.5281</v>
      </c>
      <c r="I71" s="129">
        <v>0</v>
      </c>
      <c r="J71" s="125"/>
      <c r="K71" s="129" t="s">
        <v>180</v>
      </c>
      <c r="L71" s="129">
        <v>0.2739</v>
      </c>
      <c r="M71" s="129">
        <v>0.2134</v>
      </c>
      <c r="N71" s="126">
        <f t="shared" si="17"/>
        <v>7.259600000000001</v>
      </c>
      <c r="O71" s="130">
        <f t="shared" si="18"/>
        <v>0.2134</v>
      </c>
      <c r="P71" s="131">
        <v>0.068</v>
      </c>
      <c r="Q71" s="132">
        <f>Tables!$J$13</f>
        <v>0</v>
      </c>
      <c r="R71" s="125"/>
      <c r="S71" s="129" t="s">
        <v>235</v>
      </c>
      <c r="T71" s="129">
        <v>4.5884</v>
      </c>
      <c r="U71" s="133">
        <v>0.7131</v>
      </c>
      <c r="V71" s="125"/>
      <c r="W71" s="129"/>
      <c r="X71" s="129"/>
      <c r="Y71" s="133"/>
      <c r="Z71" s="125"/>
      <c r="AA71" s="129"/>
      <c r="AB71" s="129"/>
      <c r="AC71" s="129"/>
      <c r="AD71" s="125"/>
      <c r="AE71" s="129"/>
      <c r="AF71" s="129"/>
      <c r="AG71" s="129"/>
      <c r="AH71" s="131">
        <v>0.0369</v>
      </c>
      <c r="AI71" s="125">
        <v>0.0936</v>
      </c>
      <c r="AJ71" s="129">
        <v>0.2925</v>
      </c>
      <c r="AK71" s="125">
        <v>5.2334</v>
      </c>
      <c r="AL71" s="129">
        <v>0.1602</v>
      </c>
      <c r="AM71" s="125">
        <v>0.0778</v>
      </c>
      <c r="AN71" s="114">
        <f t="shared" si="5"/>
        <v>0.0327</v>
      </c>
      <c r="AO71" s="126">
        <f t="shared" si="14"/>
        <v>10.052999999999999</v>
      </c>
      <c r="AP71" s="130">
        <f t="shared" si="15"/>
        <v>1.2436</v>
      </c>
      <c r="AQ71" s="134">
        <f t="shared" si="16"/>
        <v>18.7696</v>
      </c>
      <c r="AR71" s="135" t="s">
        <v>93</v>
      </c>
      <c r="AS71" s="190"/>
      <c r="AT71" s="198">
        <f t="shared" si="6"/>
        <v>0</v>
      </c>
      <c r="AU71" s="173">
        <v>18.7696</v>
      </c>
      <c r="AV71" s="165" t="s">
        <v>93</v>
      </c>
      <c r="AW71" s="173">
        <v>0</v>
      </c>
      <c r="AX71">
        <v>0.0327</v>
      </c>
      <c r="AY71">
        <f t="shared" si="7"/>
        <v>0.0327</v>
      </c>
      <c r="AZ71">
        <f t="shared" si="8"/>
        <v>0</v>
      </c>
      <c r="BA71">
        <f t="shared" si="9"/>
        <v>0</v>
      </c>
      <c r="BB71">
        <f t="shared" si="10"/>
        <v>0</v>
      </c>
      <c r="BC71">
        <f t="shared" si="11"/>
        <v>0</v>
      </c>
      <c r="BD71" s="8" t="s">
        <v>93</v>
      </c>
      <c r="BE71" s="9">
        <v>16</v>
      </c>
      <c r="BF71">
        <v>7.2596</v>
      </c>
      <c r="BG71">
        <v>0.2134</v>
      </c>
      <c r="BH71">
        <v>7.473</v>
      </c>
      <c r="BI71">
        <v>10.053</v>
      </c>
      <c r="BJ71">
        <v>1.2436</v>
      </c>
      <c r="BK71">
        <v>11.2966</v>
      </c>
    </row>
    <row r="72" spans="1:63" ht="16.5" customHeight="1">
      <c r="A72" s="128" t="s">
        <v>94</v>
      </c>
      <c r="B72" s="161"/>
      <c r="C72" s="129" t="s">
        <v>547</v>
      </c>
      <c r="D72" s="129">
        <v>0.4576</v>
      </c>
      <c r="E72" s="115">
        <v>0</v>
      </c>
      <c r="F72" s="125"/>
      <c r="G72" s="129" t="s">
        <v>180</v>
      </c>
      <c r="H72" s="129">
        <v>6.5281</v>
      </c>
      <c r="I72" s="129">
        <v>0</v>
      </c>
      <c r="J72" s="125"/>
      <c r="K72" s="129" t="s">
        <v>180</v>
      </c>
      <c r="L72" s="129">
        <v>0.2828</v>
      </c>
      <c r="M72" s="129">
        <v>0.2203</v>
      </c>
      <c r="N72" s="126">
        <f t="shared" si="17"/>
        <v>7.2685</v>
      </c>
      <c r="O72" s="130">
        <f t="shared" si="18"/>
        <v>0.2203</v>
      </c>
      <c r="P72" s="131">
        <v>0.0701</v>
      </c>
      <c r="Q72" s="132">
        <f>Tables!$D$13</f>
        <v>0</v>
      </c>
      <c r="R72" s="125"/>
      <c r="S72" s="129" t="s">
        <v>171</v>
      </c>
      <c r="T72" s="129">
        <v>4.1291</v>
      </c>
      <c r="U72" s="133">
        <v>0.3909</v>
      </c>
      <c r="V72" s="125"/>
      <c r="W72" s="129"/>
      <c r="X72" s="129"/>
      <c r="Y72" s="133"/>
      <c r="Z72" s="125"/>
      <c r="AA72" s="129" t="s">
        <v>167</v>
      </c>
      <c r="AB72" s="129">
        <v>2.4012</v>
      </c>
      <c r="AC72" s="129">
        <v>0.0673</v>
      </c>
      <c r="AD72" s="125"/>
      <c r="AE72" s="129"/>
      <c r="AF72" s="129"/>
      <c r="AG72" s="129"/>
      <c r="AH72" s="131">
        <v>0.0877</v>
      </c>
      <c r="AI72" s="125">
        <v>0.0966</v>
      </c>
      <c r="AJ72" s="129">
        <v>0.3018</v>
      </c>
      <c r="AK72" s="125">
        <v>5.2334</v>
      </c>
      <c r="AL72" s="129">
        <v>0.1602</v>
      </c>
      <c r="AM72" s="125">
        <v>0.0803</v>
      </c>
      <c r="AN72" s="114">
        <f t="shared" si="5"/>
      </c>
      <c r="AO72" s="126">
        <f t="shared" si="14"/>
        <v>12.018099999999999</v>
      </c>
      <c r="AP72" s="130">
        <f t="shared" si="15"/>
        <v>1.0005</v>
      </c>
      <c r="AQ72" s="134">
        <f t="shared" si="16"/>
        <v>20.507399999999997</v>
      </c>
      <c r="AR72" s="135" t="s">
        <v>94</v>
      </c>
      <c r="AS72" s="190"/>
      <c r="AT72" s="198">
        <f t="shared" si="6"/>
        <v>0</v>
      </c>
      <c r="AU72" s="173">
        <v>20.5074</v>
      </c>
      <c r="AV72" s="165" t="s">
        <v>94</v>
      </c>
      <c r="AW72" s="173"/>
      <c r="AY72">
        <f t="shared" si="7"/>
        <v>0</v>
      </c>
      <c r="AZ72">
        <f t="shared" si="8"/>
        <v>0</v>
      </c>
      <c r="BA72">
        <f t="shared" si="9"/>
        <v>0</v>
      </c>
      <c r="BB72">
        <f t="shared" si="10"/>
        <v>0</v>
      </c>
      <c r="BC72">
        <f t="shared" si="11"/>
        <v>0</v>
      </c>
      <c r="BD72" s="8" t="s">
        <v>94</v>
      </c>
      <c r="BE72" s="9">
        <v>13</v>
      </c>
      <c r="BF72">
        <v>7.2685</v>
      </c>
      <c r="BG72">
        <v>0.2203</v>
      </c>
      <c r="BH72">
        <v>7.4888</v>
      </c>
      <c r="BI72">
        <v>12.0181</v>
      </c>
      <c r="BJ72">
        <v>1.0005</v>
      </c>
      <c r="BK72">
        <v>13.0186</v>
      </c>
    </row>
    <row r="73" spans="1:63" ht="16.5" customHeight="1">
      <c r="A73" s="128" t="s">
        <v>95</v>
      </c>
      <c r="B73" s="161"/>
      <c r="C73" s="129" t="s">
        <v>547</v>
      </c>
      <c r="D73" s="129">
        <v>0.4185</v>
      </c>
      <c r="E73" s="115">
        <v>0</v>
      </c>
      <c r="F73" s="125"/>
      <c r="G73" s="129" t="s">
        <v>231</v>
      </c>
      <c r="H73" s="129">
        <v>4.8849</v>
      </c>
      <c r="I73" s="129">
        <v>1.7276</v>
      </c>
      <c r="J73" s="125"/>
      <c r="K73" s="129" t="s">
        <v>180</v>
      </c>
      <c r="L73" s="129">
        <v>0.2565</v>
      </c>
      <c r="M73" s="129">
        <v>0.2</v>
      </c>
      <c r="N73" s="126">
        <f t="shared" si="17"/>
        <v>5.5599</v>
      </c>
      <c r="O73" s="130">
        <f t="shared" si="18"/>
        <v>1.9276</v>
      </c>
      <c r="P73" s="131">
        <v>0.0646</v>
      </c>
      <c r="Q73" s="132">
        <f>Tables!$H$13</f>
        <v>0</v>
      </c>
      <c r="R73" s="125"/>
      <c r="S73" s="129" t="s">
        <v>180</v>
      </c>
      <c r="T73" s="129">
        <v>6.5802</v>
      </c>
      <c r="U73" s="133">
        <v>0.1752</v>
      </c>
      <c r="V73" s="125"/>
      <c r="W73" s="129"/>
      <c r="X73" s="129"/>
      <c r="Y73" s="133"/>
      <c r="Z73" s="125"/>
      <c r="AA73" s="129"/>
      <c r="AB73" s="129"/>
      <c r="AC73" s="129"/>
      <c r="AD73" s="125"/>
      <c r="AE73" s="129"/>
      <c r="AF73" s="129"/>
      <c r="AG73" s="129"/>
      <c r="AH73" s="131">
        <v>0.0319</v>
      </c>
      <c r="AI73" s="125">
        <v>0.089</v>
      </c>
      <c r="AJ73" s="129">
        <v>0.2776</v>
      </c>
      <c r="AK73" s="125">
        <v>4.7863</v>
      </c>
      <c r="AL73" s="129">
        <v>0.1469</v>
      </c>
      <c r="AM73" s="125">
        <v>0.0739</v>
      </c>
      <c r="AN73" s="114">
        <f t="shared" si="5"/>
        <v>1.5553</v>
      </c>
      <c r="AO73" s="126">
        <f t="shared" si="14"/>
        <v>13.107299999999999</v>
      </c>
      <c r="AP73" s="130">
        <f t="shared" si="15"/>
        <v>0.6736</v>
      </c>
      <c r="AQ73" s="134">
        <f t="shared" si="16"/>
        <v>21.2684</v>
      </c>
      <c r="AR73" s="135" t="s">
        <v>95</v>
      </c>
      <c r="AS73" s="190"/>
      <c r="AT73" s="198">
        <f t="shared" si="6"/>
        <v>0</v>
      </c>
      <c r="AU73" s="173">
        <v>21.2684</v>
      </c>
      <c r="AV73" s="165" t="s">
        <v>95</v>
      </c>
      <c r="AW73" s="173">
        <v>0.3235</v>
      </c>
      <c r="AX73">
        <v>1.2318</v>
      </c>
      <c r="AY73">
        <f t="shared" si="7"/>
        <v>1.5553</v>
      </c>
      <c r="AZ73">
        <f t="shared" si="8"/>
        <v>0</v>
      </c>
      <c r="BA73">
        <f t="shared" si="9"/>
        <v>0</v>
      </c>
      <c r="BB73">
        <f t="shared" si="10"/>
        <v>0</v>
      </c>
      <c r="BC73">
        <f t="shared" si="11"/>
        <v>0</v>
      </c>
      <c r="BD73" s="8" t="s">
        <v>95</v>
      </c>
      <c r="BE73" s="9">
        <v>25</v>
      </c>
      <c r="BF73">
        <v>5.5599</v>
      </c>
      <c r="BG73">
        <v>1.9276</v>
      </c>
      <c r="BH73">
        <v>7.4875</v>
      </c>
      <c r="BI73">
        <v>13.1073</v>
      </c>
      <c r="BJ73">
        <v>0.6736</v>
      </c>
      <c r="BK73">
        <v>13.7809</v>
      </c>
    </row>
    <row r="74" spans="1:63" ht="16.5" customHeight="1">
      <c r="A74" s="128" t="s">
        <v>96</v>
      </c>
      <c r="B74" s="161"/>
      <c r="C74" s="129" t="s">
        <v>547</v>
      </c>
      <c r="D74" s="129">
        <v>0.4576</v>
      </c>
      <c r="E74" s="115">
        <v>0</v>
      </c>
      <c r="F74" s="125"/>
      <c r="G74" s="129" t="s">
        <v>231</v>
      </c>
      <c r="H74" s="129">
        <v>4.8849</v>
      </c>
      <c r="I74" s="129">
        <v>1.7276</v>
      </c>
      <c r="J74" s="125"/>
      <c r="K74" s="129" t="s">
        <v>180</v>
      </c>
      <c r="L74" s="129">
        <v>0.2828</v>
      </c>
      <c r="M74" s="129">
        <v>0.2203</v>
      </c>
      <c r="N74" s="126">
        <f t="shared" si="17"/>
        <v>5.6253</v>
      </c>
      <c r="O74" s="130">
        <f t="shared" si="18"/>
        <v>1.9479</v>
      </c>
      <c r="P74" s="131">
        <v>0.0701</v>
      </c>
      <c r="Q74" s="132">
        <f>Tables!$D$13</f>
        <v>0</v>
      </c>
      <c r="R74" s="125"/>
      <c r="S74" s="129"/>
      <c r="T74" s="129"/>
      <c r="U74" s="133"/>
      <c r="V74" s="125"/>
      <c r="W74" s="129" t="s">
        <v>224</v>
      </c>
      <c r="X74" s="129">
        <v>0</v>
      </c>
      <c r="Y74" s="133">
        <v>0</v>
      </c>
      <c r="Z74" s="125"/>
      <c r="AA74" s="129" t="s">
        <v>162</v>
      </c>
      <c r="AB74" s="129">
        <v>1.5861</v>
      </c>
      <c r="AC74" s="129">
        <v>0</v>
      </c>
      <c r="AD74" s="125"/>
      <c r="AE74" s="129" t="str">
        <f>Tables!$E$120</f>
        <v>DTHP-RVRDL</v>
      </c>
      <c r="AF74" s="129"/>
      <c r="AG74" s="129"/>
      <c r="AH74" s="131">
        <v>0.0369</v>
      </c>
      <c r="AI74" s="125">
        <v>0.0966</v>
      </c>
      <c r="AJ74" s="129">
        <v>0.3018</v>
      </c>
      <c r="AK74" s="125">
        <v>5.2334</v>
      </c>
      <c r="AL74" s="129">
        <v>0.1602</v>
      </c>
      <c r="AM74" s="125">
        <v>0.0803</v>
      </c>
      <c r="AN74" s="114">
        <f t="shared" si="5"/>
      </c>
      <c r="AO74" s="126">
        <f t="shared" si="14"/>
        <v>7.0231</v>
      </c>
      <c r="AP74" s="130">
        <f t="shared" si="15"/>
        <v>0.5423</v>
      </c>
      <c r="AQ74" s="134">
        <f t="shared" si="16"/>
        <v>15.1386</v>
      </c>
      <c r="AR74" s="135" t="s">
        <v>96</v>
      </c>
      <c r="AS74" s="190"/>
      <c r="AT74" s="198">
        <f t="shared" si="6"/>
        <v>0</v>
      </c>
      <c r="AU74" s="173">
        <v>15.1386</v>
      </c>
      <c r="AV74" s="165" t="s">
        <v>96</v>
      </c>
      <c r="AW74" s="173"/>
      <c r="AY74">
        <f t="shared" si="7"/>
        <v>0</v>
      </c>
      <c r="AZ74">
        <f t="shared" si="8"/>
        <v>0</v>
      </c>
      <c r="BA74">
        <f t="shared" si="9"/>
        <v>0</v>
      </c>
      <c r="BB74">
        <f t="shared" si="10"/>
        <v>0</v>
      </c>
      <c r="BC74">
        <f t="shared" si="11"/>
        <v>0</v>
      </c>
      <c r="BD74" s="8" t="s">
        <v>96</v>
      </c>
      <c r="BE74" s="9">
        <v>12</v>
      </c>
      <c r="BF74">
        <v>5.6253</v>
      </c>
      <c r="BG74">
        <v>1.9479</v>
      </c>
      <c r="BH74">
        <v>7.5732</v>
      </c>
      <c r="BI74">
        <v>7.0231</v>
      </c>
      <c r="BJ74">
        <v>0.5423</v>
      </c>
      <c r="BK74">
        <v>7.5654</v>
      </c>
    </row>
    <row r="75" spans="1:63" ht="16.5" customHeight="1">
      <c r="A75" s="128" t="s">
        <v>97</v>
      </c>
      <c r="B75" s="161"/>
      <c r="C75" s="129" t="s">
        <v>547</v>
      </c>
      <c r="D75" s="129">
        <v>0.4576</v>
      </c>
      <c r="E75" s="115">
        <v>0</v>
      </c>
      <c r="F75" s="125"/>
      <c r="G75" s="129" t="s">
        <v>231</v>
      </c>
      <c r="H75" s="129">
        <v>4.8849</v>
      </c>
      <c r="I75" s="129">
        <v>1.7276</v>
      </c>
      <c r="J75" s="125"/>
      <c r="K75" s="129" t="s">
        <v>180</v>
      </c>
      <c r="L75" s="129">
        <v>0.2828</v>
      </c>
      <c r="M75" s="129">
        <v>0.2203</v>
      </c>
      <c r="N75" s="126">
        <f t="shared" si="17"/>
        <v>5.6253</v>
      </c>
      <c r="O75" s="130">
        <f t="shared" si="18"/>
        <v>1.9479</v>
      </c>
      <c r="P75" s="131">
        <v>0.0701</v>
      </c>
      <c r="Q75" s="132">
        <f>Tables!$D$13</f>
        <v>0</v>
      </c>
      <c r="R75" s="125"/>
      <c r="S75" s="129"/>
      <c r="T75" s="129"/>
      <c r="U75" s="133"/>
      <c r="V75" s="125"/>
      <c r="W75" s="129" t="s">
        <v>244</v>
      </c>
      <c r="X75" s="129">
        <v>0</v>
      </c>
      <c r="Y75" s="133">
        <v>0</v>
      </c>
      <c r="Z75" s="125"/>
      <c r="AA75" s="129" t="s">
        <v>162</v>
      </c>
      <c r="AB75" s="129">
        <v>1.5861</v>
      </c>
      <c r="AC75" s="129">
        <v>0</v>
      </c>
      <c r="AD75" s="125"/>
      <c r="AE75" s="129" t="str">
        <f>Tables!$E$120</f>
        <v>DTHP-RVRDL</v>
      </c>
      <c r="AF75" s="129"/>
      <c r="AG75" s="129"/>
      <c r="AH75" s="131">
        <v>0.0369</v>
      </c>
      <c r="AI75" s="125">
        <v>0.0966</v>
      </c>
      <c r="AJ75" s="129">
        <v>0.3018</v>
      </c>
      <c r="AK75" s="125">
        <v>5.2334</v>
      </c>
      <c r="AL75" s="129">
        <v>0.1602</v>
      </c>
      <c r="AM75" s="125">
        <v>0.0803</v>
      </c>
      <c r="AN75" s="114">
        <f t="shared" si="5"/>
      </c>
      <c r="AO75" s="126">
        <f t="shared" si="14"/>
        <v>7.0231</v>
      </c>
      <c r="AP75" s="130">
        <f t="shared" si="15"/>
        <v>0.5423</v>
      </c>
      <c r="AQ75" s="134">
        <f t="shared" si="16"/>
        <v>15.1386</v>
      </c>
      <c r="AR75" s="135" t="s">
        <v>97</v>
      </c>
      <c r="AS75" s="190"/>
      <c r="AT75" s="198">
        <f t="shared" si="6"/>
        <v>0</v>
      </c>
      <c r="AU75" s="173">
        <v>15.1386</v>
      </c>
      <c r="AV75" s="165" t="s">
        <v>97</v>
      </c>
      <c r="AW75" s="173"/>
      <c r="AY75">
        <f t="shared" si="7"/>
        <v>0</v>
      </c>
      <c r="AZ75">
        <f t="shared" si="8"/>
        <v>0</v>
      </c>
      <c r="BA75">
        <f t="shared" si="9"/>
        <v>0</v>
      </c>
      <c r="BB75">
        <f t="shared" si="10"/>
        <v>0</v>
      </c>
      <c r="BC75">
        <f t="shared" si="11"/>
        <v>0</v>
      </c>
      <c r="BD75" s="8" t="s">
        <v>97</v>
      </c>
      <c r="BE75" s="9">
        <v>13</v>
      </c>
      <c r="BF75">
        <v>5.6253</v>
      </c>
      <c r="BG75">
        <v>1.9479</v>
      </c>
      <c r="BH75">
        <v>7.5732</v>
      </c>
      <c r="BI75">
        <v>7.0231</v>
      </c>
      <c r="BJ75">
        <v>0.5423</v>
      </c>
      <c r="BK75">
        <v>7.5654</v>
      </c>
    </row>
    <row r="76" spans="1:63" ht="16.5" customHeight="1">
      <c r="A76" s="128" t="s">
        <v>98</v>
      </c>
      <c r="B76" s="161"/>
      <c r="C76" s="129" t="s">
        <v>547</v>
      </c>
      <c r="D76" s="129">
        <v>0.4576</v>
      </c>
      <c r="E76" s="115">
        <v>0</v>
      </c>
      <c r="F76" s="125"/>
      <c r="G76" s="129" t="s">
        <v>202</v>
      </c>
      <c r="H76" s="129">
        <v>4.8906</v>
      </c>
      <c r="I76" s="129">
        <v>0.9981</v>
      </c>
      <c r="J76" s="125"/>
      <c r="K76" s="129" t="s">
        <v>195</v>
      </c>
      <c r="L76" s="129">
        <v>0.4917</v>
      </c>
      <c r="M76" s="129">
        <v>0</v>
      </c>
      <c r="N76" s="126">
        <f t="shared" si="17"/>
        <v>5.8399</v>
      </c>
      <c r="O76" s="130">
        <f t="shared" si="18"/>
        <v>0.9981</v>
      </c>
      <c r="P76" s="131">
        <v>0.0701</v>
      </c>
      <c r="Q76" s="132">
        <f>Tables!$D$13</f>
        <v>0</v>
      </c>
      <c r="R76" s="125"/>
      <c r="S76" s="129" t="s">
        <v>165</v>
      </c>
      <c r="T76" s="129">
        <v>0.4053</v>
      </c>
      <c r="U76" s="133">
        <v>0</v>
      </c>
      <c r="V76" s="125"/>
      <c r="W76" s="129"/>
      <c r="X76" s="129"/>
      <c r="Y76" s="133"/>
      <c r="Z76" s="125"/>
      <c r="AA76" s="129" t="s">
        <v>157</v>
      </c>
      <c r="AB76" s="129">
        <v>2.75</v>
      </c>
      <c r="AC76" s="129">
        <v>0</v>
      </c>
      <c r="AD76" s="125"/>
      <c r="AE76" s="129"/>
      <c r="AF76" s="129"/>
      <c r="AG76" s="129"/>
      <c r="AH76" s="131">
        <v>0.0877</v>
      </c>
      <c r="AI76" s="125">
        <v>0.0966</v>
      </c>
      <c r="AJ76" s="129">
        <v>0.3018</v>
      </c>
      <c r="AK76" s="125">
        <v>5.2334</v>
      </c>
      <c r="AL76" s="129">
        <v>0.1602</v>
      </c>
      <c r="AM76" s="125">
        <v>0.0803</v>
      </c>
      <c r="AN76" s="114">
        <f t="shared" si="5"/>
      </c>
      <c r="AO76" s="126">
        <f aca="true" t="shared" si="19" ref="AO76:AO106">P76+T76+X76+AB76+AF76+AI76+AK76+AN76+AH76</f>
        <v>8.643099999999999</v>
      </c>
      <c r="AP76" s="130">
        <f aca="true" t="shared" si="20" ref="AP76:AP106">Q76+U76+Y76+AC76+AG76+AJ76+AL76+AM76</f>
        <v>0.5423</v>
      </c>
      <c r="AQ76" s="134">
        <f aca="true" t="shared" si="21" ref="AQ76:AQ106">N76+O76+AO76+AP76</f>
        <v>16.0234</v>
      </c>
      <c r="AR76" s="135" t="s">
        <v>98</v>
      </c>
      <c r="AS76" s="190"/>
      <c r="AT76" s="198">
        <f t="shared" si="6"/>
        <v>0</v>
      </c>
      <c r="AU76" s="173">
        <v>16.0234</v>
      </c>
      <c r="AV76" s="165" t="s">
        <v>98</v>
      </c>
      <c r="AW76" s="173"/>
      <c r="AY76">
        <f t="shared" si="7"/>
        <v>0</v>
      </c>
      <c r="AZ76">
        <f t="shared" si="8"/>
        <v>0</v>
      </c>
      <c r="BA76">
        <f t="shared" si="9"/>
        <v>0</v>
      </c>
      <c r="BB76">
        <f t="shared" si="10"/>
        <v>0</v>
      </c>
      <c r="BC76">
        <f t="shared" si="11"/>
        <v>0</v>
      </c>
      <c r="BD76" s="8" t="s">
        <v>98</v>
      </c>
      <c r="BE76" s="9">
        <v>12</v>
      </c>
      <c r="BF76">
        <v>5.8399</v>
      </c>
      <c r="BG76">
        <v>0.9981</v>
      </c>
      <c r="BH76">
        <v>6.838</v>
      </c>
      <c r="BI76">
        <v>8.6431</v>
      </c>
      <c r="BJ76">
        <v>0.5423</v>
      </c>
      <c r="BK76">
        <v>9.1854</v>
      </c>
    </row>
    <row r="77" spans="1:63" ht="16.5" customHeight="1">
      <c r="A77" s="128" t="s">
        <v>99</v>
      </c>
      <c r="B77" s="161"/>
      <c r="C77" s="129" t="s">
        <v>547</v>
      </c>
      <c r="D77" s="129">
        <v>0.4576</v>
      </c>
      <c r="E77" s="115">
        <v>0</v>
      </c>
      <c r="F77" s="125"/>
      <c r="G77" s="129" t="s">
        <v>205</v>
      </c>
      <c r="H77" s="129">
        <v>4.4626</v>
      </c>
      <c r="I77" s="129">
        <v>1.3521</v>
      </c>
      <c r="J77" s="125"/>
      <c r="K77" s="129" t="s">
        <v>195</v>
      </c>
      <c r="L77" s="129">
        <v>0.4917</v>
      </c>
      <c r="M77" s="129">
        <v>0</v>
      </c>
      <c r="N77" s="126">
        <f t="shared" si="17"/>
        <v>5.4119</v>
      </c>
      <c r="O77" s="130">
        <f t="shared" si="18"/>
        <v>1.3521</v>
      </c>
      <c r="P77" s="131">
        <v>0.0701</v>
      </c>
      <c r="Q77" s="132">
        <f>Tables!$D$13</f>
        <v>0</v>
      </c>
      <c r="R77" s="125"/>
      <c r="S77" s="129"/>
      <c r="T77" s="129"/>
      <c r="U77" s="133"/>
      <c r="V77" s="125" t="s">
        <v>0</v>
      </c>
      <c r="W77" s="129" t="s">
        <v>208</v>
      </c>
      <c r="X77" s="129">
        <v>0.5781</v>
      </c>
      <c r="Y77" s="133">
        <v>0</v>
      </c>
      <c r="Z77" s="125"/>
      <c r="AA77" s="129"/>
      <c r="AB77" s="129"/>
      <c r="AC77" s="129"/>
      <c r="AD77" s="125"/>
      <c r="AE77" s="129"/>
      <c r="AF77" s="129"/>
      <c r="AG77" s="129"/>
      <c r="AH77" s="131">
        <v>0.0877</v>
      </c>
      <c r="AI77" s="125">
        <v>0.0966</v>
      </c>
      <c r="AJ77" s="129">
        <v>0.3018</v>
      </c>
      <c r="AK77" s="125">
        <v>5.2334</v>
      </c>
      <c r="AL77" s="129">
        <v>0.1602</v>
      </c>
      <c r="AM77" s="125">
        <v>0.0803</v>
      </c>
      <c r="AN77" s="131">
        <f t="shared" si="5"/>
      </c>
      <c r="AO77" s="126">
        <f t="shared" si="19"/>
        <v>6.065899999999999</v>
      </c>
      <c r="AP77" s="130">
        <f t="shared" si="20"/>
        <v>0.5423</v>
      </c>
      <c r="AQ77" s="134">
        <f t="shared" si="21"/>
        <v>13.3722</v>
      </c>
      <c r="AR77" s="135" t="s">
        <v>99</v>
      </c>
      <c r="AS77" s="190"/>
      <c r="AT77" s="198">
        <f t="shared" si="6"/>
        <v>0</v>
      </c>
      <c r="AU77" s="173">
        <v>13.3722</v>
      </c>
      <c r="AV77" s="165" t="s">
        <v>99</v>
      </c>
      <c r="AW77" s="173"/>
      <c r="AY77">
        <f t="shared" si="7"/>
        <v>0</v>
      </c>
      <c r="AZ77">
        <f t="shared" si="8"/>
        <v>0</v>
      </c>
      <c r="BA77">
        <f t="shared" si="9"/>
        <v>0</v>
      </c>
      <c r="BB77">
        <f t="shared" si="10"/>
        <v>0</v>
      </c>
      <c r="BC77">
        <f t="shared" si="11"/>
        <v>0</v>
      </c>
      <c r="BD77" s="8" t="s">
        <v>99</v>
      </c>
      <c r="BE77" s="9">
        <v>11</v>
      </c>
      <c r="BF77">
        <v>5.4119</v>
      </c>
      <c r="BG77">
        <v>1.3521</v>
      </c>
      <c r="BH77">
        <v>6.764</v>
      </c>
      <c r="BI77">
        <v>6.0659</v>
      </c>
      <c r="BJ77">
        <v>0.5423</v>
      </c>
      <c r="BK77">
        <v>6.6082</v>
      </c>
    </row>
    <row r="78" spans="1:63" ht="16.5" customHeight="1">
      <c r="A78" s="128" t="s">
        <v>100</v>
      </c>
      <c r="B78" s="161"/>
      <c r="C78" s="129" t="s">
        <v>174</v>
      </c>
      <c r="D78" s="129">
        <v>0.1538</v>
      </c>
      <c r="E78" s="115">
        <v>0</v>
      </c>
      <c r="F78" s="125" t="s">
        <v>90</v>
      </c>
      <c r="G78" s="129" t="s">
        <v>214</v>
      </c>
      <c r="H78" s="129">
        <v>4.9725</v>
      </c>
      <c r="I78" s="129">
        <v>0.3035</v>
      </c>
      <c r="J78" s="125"/>
      <c r="K78" s="129" t="s">
        <v>180</v>
      </c>
      <c r="L78" s="129">
        <v>0.2828</v>
      </c>
      <c r="M78" s="129">
        <v>0.2203</v>
      </c>
      <c r="N78" s="126">
        <f t="shared" si="17"/>
        <v>5.4091000000000005</v>
      </c>
      <c r="O78" s="130">
        <f t="shared" si="18"/>
        <v>0.5238</v>
      </c>
      <c r="P78" s="131">
        <v>0.0701</v>
      </c>
      <c r="Q78" s="132">
        <f>Tables!$D$13</f>
        <v>0</v>
      </c>
      <c r="R78" s="125"/>
      <c r="S78" s="129"/>
      <c r="T78" s="129"/>
      <c r="U78" s="133"/>
      <c r="V78" s="125"/>
      <c r="W78" s="129"/>
      <c r="X78" s="129"/>
      <c r="Y78" s="133"/>
      <c r="Z78" s="125"/>
      <c r="AA78" s="129"/>
      <c r="AB78" s="129"/>
      <c r="AC78" s="129"/>
      <c r="AD78" s="125"/>
      <c r="AE78" s="129"/>
      <c r="AF78" s="129"/>
      <c r="AG78" s="129"/>
      <c r="AH78" s="131">
        <v>0.0877</v>
      </c>
      <c r="AI78" s="125">
        <v>0.0966</v>
      </c>
      <c r="AJ78" s="129">
        <v>0.3018</v>
      </c>
      <c r="AK78" s="125">
        <v>5.2334</v>
      </c>
      <c r="AL78" s="129">
        <v>0.1602</v>
      </c>
      <c r="AM78" s="125">
        <v>0.0803</v>
      </c>
      <c r="AN78" s="114">
        <f t="shared" si="5"/>
      </c>
      <c r="AO78" s="126">
        <f t="shared" si="19"/>
        <v>5.487799999999999</v>
      </c>
      <c r="AP78" s="130">
        <f t="shared" si="20"/>
        <v>0.5423</v>
      </c>
      <c r="AQ78" s="134">
        <f t="shared" si="21"/>
        <v>11.963000000000001</v>
      </c>
      <c r="AR78" s="135" t="s">
        <v>100</v>
      </c>
      <c r="AS78" s="190"/>
      <c r="AT78" s="198">
        <f t="shared" si="6"/>
        <v>0</v>
      </c>
      <c r="AU78" s="173">
        <v>11.963</v>
      </c>
      <c r="AV78" s="165" t="s">
        <v>100</v>
      </c>
      <c r="AW78" s="173"/>
      <c r="AY78">
        <f t="shared" si="7"/>
        <v>0</v>
      </c>
      <c r="AZ78">
        <f t="shared" si="8"/>
        <v>0</v>
      </c>
      <c r="BA78">
        <f t="shared" si="9"/>
        <v>0</v>
      </c>
      <c r="BB78">
        <f t="shared" si="10"/>
        <v>0</v>
      </c>
      <c r="BC78">
        <f t="shared" si="11"/>
        <v>0</v>
      </c>
      <c r="BD78" s="8" t="s">
        <v>100</v>
      </c>
      <c r="BE78" s="9">
        <v>10</v>
      </c>
      <c r="BF78">
        <v>5.4091</v>
      </c>
      <c r="BG78">
        <v>0.5238</v>
      </c>
      <c r="BH78">
        <v>5.9329</v>
      </c>
      <c r="BI78">
        <v>5.4878</v>
      </c>
      <c r="BJ78">
        <v>0.5423</v>
      </c>
      <c r="BK78">
        <v>6.0301</v>
      </c>
    </row>
    <row r="79" spans="1:63" ht="16.5" customHeight="1">
      <c r="A79" s="128" t="s">
        <v>101</v>
      </c>
      <c r="B79" s="161"/>
      <c r="C79" s="129" t="s">
        <v>258</v>
      </c>
      <c r="D79" s="129">
        <v>0.3565</v>
      </c>
      <c r="E79" s="115">
        <v>0</v>
      </c>
      <c r="F79" s="125"/>
      <c r="G79" s="129" t="s">
        <v>235</v>
      </c>
      <c r="H79" s="129">
        <v>5.6663</v>
      </c>
      <c r="I79" s="129">
        <v>1.2486</v>
      </c>
      <c r="J79" s="125"/>
      <c r="K79" s="129" t="s">
        <v>180</v>
      </c>
      <c r="L79" s="129">
        <v>0.2739</v>
      </c>
      <c r="M79" s="129">
        <v>0.2134</v>
      </c>
      <c r="N79" s="126">
        <f aca="true" t="shared" si="22" ref="N79:N103">D79+H79+L79</f>
        <v>6.2966999999999995</v>
      </c>
      <c r="O79" s="130">
        <f aca="true" t="shared" si="23" ref="O79:O103">E79+I79+M79</f>
        <v>1.462</v>
      </c>
      <c r="P79" s="131">
        <v>0.068</v>
      </c>
      <c r="Q79" s="132">
        <f>Tables!$J$13</f>
        <v>0</v>
      </c>
      <c r="R79" s="125"/>
      <c r="S79" s="129" t="s">
        <v>160</v>
      </c>
      <c r="T79" s="129">
        <v>4.8055</v>
      </c>
      <c r="U79" s="133">
        <v>0.6908</v>
      </c>
      <c r="V79" s="125"/>
      <c r="W79" s="129"/>
      <c r="X79" s="129"/>
      <c r="Y79" s="133"/>
      <c r="Z79" s="125"/>
      <c r="AA79" s="129"/>
      <c r="AB79" s="129"/>
      <c r="AC79" s="129"/>
      <c r="AD79" s="125"/>
      <c r="AE79" s="129"/>
      <c r="AF79" s="129"/>
      <c r="AG79" s="129"/>
      <c r="AH79" s="131">
        <v>0.0369</v>
      </c>
      <c r="AI79" s="125">
        <v>0.0936</v>
      </c>
      <c r="AJ79" s="129">
        <v>0.2925</v>
      </c>
      <c r="AK79" s="125">
        <v>5.2334</v>
      </c>
      <c r="AL79" s="129">
        <v>0.1602</v>
      </c>
      <c r="AM79" s="125">
        <v>0.0778</v>
      </c>
      <c r="AN79" s="114">
        <f aca="true" t="shared" si="24" ref="AN79:AN136">IF(AY79=0,"",AY79)</f>
        <v>0.4692</v>
      </c>
      <c r="AO79" s="126">
        <f t="shared" si="19"/>
        <v>10.7066</v>
      </c>
      <c r="AP79" s="130">
        <f t="shared" si="20"/>
        <v>1.2213</v>
      </c>
      <c r="AQ79" s="134">
        <f t="shared" si="21"/>
        <v>19.6866</v>
      </c>
      <c r="AR79" s="135" t="s">
        <v>101</v>
      </c>
      <c r="AS79" s="190"/>
      <c r="AT79" s="198">
        <f aca="true" t="shared" si="25" ref="AT79:AT136">AQ79-AU79</f>
        <v>0</v>
      </c>
      <c r="AU79" s="173">
        <v>19.6866</v>
      </c>
      <c r="AV79" s="165" t="s">
        <v>101</v>
      </c>
      <c r="AW79" s="173">
        <v>0</v>
      </c>
      <c r="AX79">
        <v>0.4692</v>
      </c>
      <c r="AY79">
        <f aca="true" t="shared" si="26" ref="AY79:AY136">AW79+AX79</f>
        <v>0.4692</v>
      </c>
      <c r="AZ79">
        <f aca="true" t="shared" si="27" ref="AZ79:AZ136">N79-BF79</f>
        <v>0</v>
      </c>
      <c r="BA79">
        <f aca="true" t="shared" si="28" ref="BA79:BA136">O79-BG79</f>
        <v>0</v>
      </c>
      <c r="BB79">
        <f aca="true" t="shared" si="29" ref="BB79:BB136">AO79-BI79</f>
        <v>0</v>
      </c>
      <c r="BC79">
        <f aca="true" t="shared" si="30" ref="BC79:BC136">AP79-BJ79</f>
        <v>0</v>
      </c>
      <c r="BD79" s="8" t="s">
        <v>101</v>
      </c>
      <c r="BE79" s="9">
        <v>15</v>
      </c>
      <c r="BF79">
        <v>6.2967</v>
      </c>
      <c r="BG79">
        <v>1.462</v>
      </c>
      <c r="BH79">
        <v>7.7587</v>
      </c>
      <c r="BI79">
        <v>10.7066</v>
      </c>
      <c r="BJ79">
        <v>1.2213</v>
      </c>
      <c r="BK79">
        <v>11.9279</v>
      </c>
    </row>
    <row r="80" spans="1:63" ht="16.5" customHeight="1">
      <c r="A80" s="128" t="s">
        <v>102</v>
      </c>
      <c r="B80" s="161"/>
      <c r="C80" s="129" t="s">
        <v>547</v>
      </c>
      <c r="D80" s="129">
        <v>0.4576</v>
      </c>
      <c r="E80" s="115">
        <v>0</v>
      </c>
      <c r="F80" s="125" t="s">
        <v>48</v>
      </c>
      <c r="G80" s="129" t="s">
        <v>156</v>
      </c>
      <c r="H80" s="129">
        <v>4.5268</v>
      </c>
      <c r="I80" s="129">
        <v>1.6735</v>
      </c>
      <c r="J80" s="125"/>
      <c r="K80" s="129" t="s">
        <v>195</v>
      </c>
      <c r="L80" s="129">
        <v>0.4917</v>
      </c>
      <c r="M80" s="129">
        <v>0</v>
      </c>
      <c r="N80" s="126">
        <f t="shared" si="22"/>
        <v>5.4761</v>
      </c>
      <c r="O80" s="130">
        <f t="shared" si="23"/>
        <v>1.6735</v>
      </c>
      <c r="P80" s="131">
        <v>0.0701</v>
      </c>
      <c r="Q80" s="132">
        <f>Tables!$D$13</f>
        <v>0</v>
      </c>
      <c r="R80" s="125"/>
      <c r="S80" s="129"/>
      <c r="T80" s="129"/>
      <c r="U80" s="133"/>
      <c r="V80" s="125"/>
      <c r="W80" s="129"/>
      <c r="X80" s="129"/>
      <c r="Y80" s="133"/>
      <c r="Z80" s="125"/>
      <c r="AA80" s="129" t="s">
        <v>157</v>
      </c>
      <c r="AB80" s="129">
        <v>2.75</v>
      </c>
      <c r="AC80" s="129">
        <v>0</v>
      </c>
      <c r="AD80" s="125"/>
      <c r="AE80" s="129"/>
      <c r="AF80" s="129"/>
      <c r="AG80" s="129"/>
      <c r="AH80" s="131">
        <v>0.0877</v>
      </c>
      <c r="AI80" s="125">
        <v>0.0966</v>
      </c>
      <c r="AJ80" s="129">
        <v>0.3018</v>
      </c>
      <c r="AK80" s="125">
        <v>5.2334</v>
      </c>
      <c r="AL80" s="129">
        <v>0.1602</v>
      </c>
      <c r="AM80" s="125">
        <v>0.0803</v>
      </c>
      <c r="AN80" s="114">
        <f t="shared" si="24"/>
      </c>
      <c r="AO80" s="126">
        <f t="shared" si="19"/>
        <v>8.2378</v>
      </c>
      <c r="AP80" s="130">
        <f t="shared" si="20"/>
        <v>0.5423</v>
      </c>
      <c r="AQ80" s="134">
        <f t="shared" si="21"/>
        <v>15.9297</v>
      </c>
      <c r="AR80" s="135" t="s">
        <v>102</v>
      </c>
      <c r="AS80" s="190"/>
      <c r="AT80" s="198">
        <f t="shared" si="25"/>
        <v>0</v>
      </c>
      <c r="AU80" s="173">
        <v>15.9297</v>
      </c>
      <c r="AV80" s="165" t="s">
        <v>102</v>
      </c>
      <c r="AW80" s="173"/>
      <c r="AY80">
        <f t="shared" si="26"/>
        <v>0</v>
      </c>
      <c r="AZ80">
        <f t="shared" si="27"/>
        <v>0</v>
      </c>
      <c r="BA80">
        <f t="shared" si="28"/>
        <v>0</v>
      </c>
      <c r="BB80">
        <f t="shared" si="29"/>
        <v>0</v>
      </c>
      <c r="BC80">
        <f t="shared" si="30"/>
        <v>0</v>
      </c>
      <c r="BD80" s="8" t="s">
        <v>102</v>
      </c>
      <c r="BE80" s="9">
        <v>12</v>
      </c>
      <c r="BF80">
        <v>5.4761</v>
      </c>
      <c r="BG80">
        <v>1.6735</v>
      </c>
      <c r="BH80">
        <v>7.1496</v>
      </c>
      <c r="BI80">
        <v>8.2378</v>
      </c>
      <c r="BJ80">
        <v>0.5423</v>
      </c>
      <c r="BK80">
        <v>8.7801</v>
      </c>
    </row>
    <row r="81" spans="1:63" ht="16.5" customHeight="1">
      <c r="A81" s="128" t="s">
        <v>103</v>
      </c>
      <c r="B81" s="161"/>
      <c r="C81" s="129" t="s">
        <v>547</v>
      </c>
      <c r="D81" s="129">
        <v>0.4576</v>
      </c>
      <c r="E81" s="115">
        <v>0</v>
      </c>
      <c r="F81" s="125" t="s">
        <v>48</v>
      </c>
      <c r="G81" s="129" t="s">
        <v>156</v>
      </c>
      <c r="H81" s="129">
        <v>4.5268</v>
      </c>
      <c r="I81" s="129">
        <v>1.6735</v>
      </c>
      <c r="J81" s="125"/>
      <c r="K81" s="129" t="s">
        <v>195</v>
      </c>
      <c r="L81" s="129">
        <v>0.4917</v>
      </c>
      <c r="M81" s="129">
        <v>0</v>
      </c>
      <c r="N81" s="126">
        <f t="shared" si="22"/>
        <v>5.4761</v>
      </c>
      <c r="O81" s="130">
        <f t="shared" si="23"/>
        <v>1.6735</v>
      </c>
      <c r="P81" s="131">
        <v>0.0701</v>
      </c>
      <c r="Q81" s="132">
        <f>Tables!$D$13</f>
        <v>0</v>
      </c>
      <c r="R81" s="125"/>
      <c r="S81" s="129"/>
      <c r="T81" s="129"/>
      <c r="U81" s="133"/>
      <c r="V81" s="125"/>
      <c r="W81" s="129" t="s">
        <v>246</v>
      </c>
      <c r="X81" s="129">
        <v>0</v>
      </c>
      <c r="Y81" s="133">
        <v>0</v>
      </c>
      <c r="Z81" s="125"/>
      <c r="AA81" s="129" t="s">
        <v>157</v>
      </c>
      <c r="AB81" s="129">
        <v>2.75</v>
      </c>
      <c r="AC81" s="129">
        <v>0</v>
      </c>
      <c r="AD81" s="125"/>
      <c r="AE81" s="129"/>
      <c r="AF81" s="129"/>
      <c r="AG81" s="129"/>
      <c r="AH81" s="131">
        <v>0.0877</v>
      </c>
      <c r="AI81" s="125">
        <v>0.0966</v>
      </c>
      <c r="AJ81" s="129">
        <v>0.3018</v>
      </c>
      <c r="AK81" s="125">
        <v>5.2334</v>
      </c>
      <c r="AL81" s="129">
        <v>0.1602</v>
      </c>
      <c r="AM81" s="125">
        <v>0.0803</v>
      </c>
      <c r="AN81" s="114">
        <f t="shared" si="24"/>
      </c>
      <c r="AO81" s="126">
        <f t="shared" si="19"/>
        <v>8.2378</v>
      </c>
      <c r="AP81" s="130">
        <f t="shared" si="20"/>
        <v>0.5423</v>
      </c>
      <c r="AQ81" s="134">
        <f t="shared" si="21"/>
        <v>15.9297</v>
      </c>
      <c r="AR81" s="135" t="s">
        <v>103</v>
      </c>
      <c r="AS81" s="190"/>
      <c r="AT81" s="198">
        <f t="shared" si="25"/>
        <v>0</v>
      </c>
      <c r="AU81" s="173">
        <v>15.9297</v>
      </c>
      <c r="AV81" s="165" t="s">
        <v>103</v>
      </c>
      <c r="AW81" s="173"/>
      <c r="AY81">
        <f t="shared" si="26"/>
        <v>0</v>
      </c>
      <c r="AZ81">
        <f t="shared" si="27"/>
        <v>0</v>
      </c>
      <c r="BA81">
        <f t="shared" si="28"/>
        <v>0</v>
      </c>
      <c r="BB81">
        <f t="shared" si="29"/>
        <v>0</v>
      </c>
      <c r="BC81">
        <f t="shared" si="30"/>
        <v>0</v>
      </c>
      <c r="BD81" s="8" t="s">
        <v>103</v>
      </c>
      <c r="BE81" s="9">
        <v>13</v>
      </c>
      <c r="BF81">
        <v>5.4761</v>
      </c>
      <c r="BG81">
        <v>1.6735</v>
      </c>
      <c r="BH81">
        <v>7.1496</v>
      </c>
      <c r="BI81">
        <v>8.2378</v>
      </c>
      <c r="BJ81">
        <v>0.5423</v>
      </c>
      <c r="BK81">
        <v>8.7801</v>
      </c>
    </row>
    <row r="82" spans="1:63" ht="16.5" customHeight="1">
      <c r="A82" s="128" t="s">
        <v>104</v>
      </c>
      <c r="B82" s="161"/>
      <c r="C82" s="129" t="s">
        <v>547</v>
      </c>
      <c r="D82" s="129">
        <v>0.4576</v>
      </c>
      <c r="E82" s="115">
        <v>0</v>
      </c>
      <c r="F82" s="125" t="s">
        <v>48</v>
      </c>
      <c r="G82" s="129" t="s">
        <v>156</v>
      </c>
      <c r="H82" s="129">
        <v>4.5268</v>
      </c>
      <c r="I82" s="129">
        <v>1.6735</v>
      </c>
      <c r="J82" s="125"/>
      <c r="K82" s="129" t="s">
        <v>195</v>
      </c>
      <c r="L82" s="129">
        <v>0.4917</v>
      </c>
      <c r="M82" s="129">
        <v>0</v>
      </c>
      <c r="N82" s="126">
        <f t="shared" si="22"/>
        <v>5.4761</v>
      </c>
      <c r="O82" s="130">
        <f t="shared" si="23"/>
        <v>1.6735</v>
      </c>
      <c r="P82" s="131">
        <v>0.0701</v>
      </c>
      <c r="Q82" s="132">
        <f>Tables!$D$13</f>
        <v>0</v>
      </c>
      <c r="R82" s="125"/>
      <c r="S82" s="129"/>
      <c r="T82" s="129"/>
      <c r="U82" s="133"/>
      <c r="V82" s="125"/>
      <c r="W82" s="129" t="s">
        <v>238</v>
      </c>
      <c r="X82" s="129">
        <v>0.2423</v>
      </c>
      <c r="Y82" s="133">
        <v>0</v>
      </c>
      <c r="Z82" s="125"/>
      <c r="AA82" s="129" t="s">
        <v>157</v>
      </c>
      <c r="AB82" s="129">
        <v>2.75</v>
      </c>
      <c r="AC82" s="129">
        <v>0</v>
      </c>
      <c r="AD82" s="125"/>
      <c r="AE82" s="129"/>
      <c r="AF82" s="129"/>
      <c r="AG82" s="129"/>
      <c r="AH82" s="131">
        <v>0.0877</v>
      </c>
      <c r="AI82" s="125"/>
      <c r="AJ82" s="129"/>
      <c r="AK82" s="125">
        <v>5.2334</v>
      </c>
      <c r="AL82" s="129">
        <v>0.1602</v>
      </c>
      <c r="AM82" s="125"/>
      <c r="AN82" s="114">
        <f t="shared" si="24"/>
      </c>
      <c r="AO82" s="126">
        <f t="shared" si="19"/>
        <v>8.3835</v>
      </c>
      <c r="AP82" s="130">
        <f t="shared" si="20"/>
        <v>0.1602</v>
      </c>
      <c r="AQ82" s="134">
        <f t="shared" si="21"/>
        <v>15.693299999999999</v>
      </c>
      <c r="AR82" s="135" t="s">
        <v>104</v>
      </c>
      <c r="AS82" s="190"/>
      <c r="AT82" s="198">
        <f t="shared" si="25"/>
        <v>0</v>
      </c>
      <c r="AU82" s="173">
        <v>15.6933</v>
      </c>
      <c r="AV82" s="165" t="s">
        <v>104</v>
      </c>
      <c r="AW82" s="173"/>
      <c r="AY82">
        <f t="shared" si="26"/>
        <v>0</v>
      </c>
      <c r="AZ82">
        <f t="shared" si="27"/>
        <v>0</v>
      </c>
      <c r="BA82">
        <f t="shared" si="28"/>
        <v>0</v>
      </c>
      <c r="BB82">
        <f t="shared" si="29"/>
        <v>0</v>
      </c>
      <c r="BC82">
        <f t="shared" si="30"/>
        <v>0</v>
      </c>
      <c r="BD82" s="8" t="s">
        <v>104</v>
      </c>
      <c r="BE82" s="9">
        <v>10</v>
      </c>
      <c r="BF82">
        <v>5.4761</v>
      </c>
      <c r="BG82">
        <v>1.6735</v>
      </c>
      <c r="BH82">
        <v>7.1496</v>
      </c>
      <c r="BI82">
        <v>8.3835</v>
      </c>
      <c r="BJ82">
        <v>0.1602</v>
      </c>
      <c r="BK82">
        <v>8.5437</v>
      </c>
    </row>
    <row r="83" spans="1:63" ht="16.5" customHeight="1">
      <c r="A83" s="128" t="s">
        <v>105</v>
      </c>
      <c r="B83" s="161"/>
      <c r="C83" s="129" t="s">
        <v>547</v>
      </c>
      <c r="D83" s="129">
        <v>0.4576</v>
      </c>
      <c r="E83" s="115">
        <v>0</v>
      </c>
      <c r="F83" s="125" t="s">
        <v>32</v>
      </c>
      <c r="G83" s="129" t="s">
        <v>156</v>
      </c>
      <c r="H83" s="129">
        <v>4.5268</v>
      </c>
      <c r="I83" s="129">
        <v>1.1594</v>
      </c>
      <c r="J83" s="125"/>
      <c r="K83" s="129" t="s">
        <v>195</v>
      </c>
      <c r="L83" s="129">
        <v>0.4917</v>
      </c>
      <c r="M83" s="129">
        <v>0</v>
      </c>
      <c r="N83" s="126">
        <f t="shared" si="22"/>
        <v>5.4761</v>
      </c>
      <c r="O83" s="130">
        <f t="shared" si="23"/>
        <v>1.1594</v>
      </c>
      <c r="P83" s="131">
        <v>0.0701</v>
      </c>
      <c r="Q83" s="132">
        <f>Tables!$D$13</f>
        <v>0</v>
      </c>
      <c r="R83" s="125"/>
      <c r="S83" s="129"/>
      <c r="T83" s="129"/>
      <c r="U83" s="133"/>
      <c r="V83" s="125"/>
      <c r="W83" s="129"/>
      <c r="X83" s="129"/>
      <c r="Y83" s="133"/>
      <c r="Z83" s="125"/>
      <c r="AA83" s="129" t="s">
        <v>157</v>
      </c>
      <c r="AB83" s="129">
        <v>2.75</v>
      </c>
      <c r="AC83" s="129">
        <v>0</v>
      </c>
      <c r="AD83" s="125"/>
      <c r="AE83" s="129"/>
      <c r="AF83" s="129"/>
      <c r="AG83" s="129"/>
      <c r="AH83" s="131">
        <v>0.0877</v>
      </c>
      <c r="AI83" s="125"/>
      <c r="AJ83" s="129"/>
      <c r="AK83" s="125">
        <v>5.2334</v>
      </c>
      <c r="AL83" s="129">
        <v>0.1602</v>
      </c>
      <c r="AM83" s="125"/>
      <c r="AN83" s="114">
        <f t="shared" si="24"/>
      </c>
      <c r="AO83" s="126">
        <f t="shared" si="19"/>
        <v>8.1412</v>
      </c>
      <c r="AP83" s="130">
        <f t="shared" si="20"/>
        <v>0.1602</v>
      </c>
      <c r="AQ83" s="134">
        <f t="shared" si="21"/>
        <v>14.936899999999998</v>
      </c>
      <c r="AR83" s="135" t="s">
        <v>105</v>
      </c>
      <c r="AS83" s="190"/>
      <c r="AT83" s="198">
        <f t="shared" si="25"/>
        <v>0</v>
      </c>
      <c r="AU83" s="173">
        <v>14.9369</v>
      </c>
      <c r="AV83" s="165" t="s">
        <v>105</v>
      </c>
      <c r="AW83" s="173"/>
      <c r="AY83">
        <f t="shared" si="26"/>
        <v>0</v>
      </c>
      <c r="AZ83">
        <f t="shared" si="27"/>
        <v>0</v>
      </c>
      <c r="BA83">
        <f t="shared" si="28"/>
        <v>0</v>
      </c>
      <c r="BB83">
        <f t="shared" si="29"/>
        <v>0</v>
      </c>
      <c r="BC83">
        <f t="shared" si="30"/>
        <v>0</v>
      </c>
      <c r="BD83" s="8" t="s">
        <v>105</v>
      </c>
      <c r="BE83" s="9">
        <v>9</v>
      </c>
      <c r="BF83">
        <v>5.4761</v>
      </c>
      <c r="BG83">
        <v>1.1594</v>
      </c>
      <c r="BH83">
        <v>6.6355</v>
      </c>
      <c r="BI83">
        <v>8.1412</v>
      </c>
      <c r="BJ83">
        <v>0.1602</v>
      </c>
      <c r="BK83">
        <v>8.3014</v>
      </c>
    </row>
    <row r="84" spans="1:63" ht="16.5" customHeight="1">
      <c r="A84" s="128" t="s">
        <v>106</v>
      </c>
      <c r="B84" s="161"/>
      <c r="C84" s="129" t="s">
        <v>547</v>
      </c>
      <c r="D84" s="129">
        <v>0.4576</v>
      </c>
      <c r="E84" s="115">
        <v>0</v>
      </c>
      <c r="F84" s="125" t="s">
        <v>32</v>
      </c>
      <c r="G84" s="129" t="s">
        <v>156</v>
      </c>
      <c r="H84" s="129">
        <v>4.5268</v>
      </c>
      <c r="I84" s="129">
        <v>1.1594</v>
      </c>
      <c r="J84" s="125"/>
      <c r="K84" s="129" t="s">
        <v>195</v>
      </c>
      <c r="L84" s="129">
        <v>0.4917</v>
      </c>
      <c r="M84" s="129">
        <v>0</v>
      </c>
      <c r="N84" s="126">
        <f t="shared" si="22"/>
        <v>5.4761</v>
      </c>
      <c r="O84" s="130">
        <f t="shared" si="23"/>
        <v>1.1594</v>
      </c>
      <c r="P84" s="131">
        <v>0.0701</v>
      </c>
      <c r="Q84" s="132">
        <f>Tables!$D$13</f>
        <v>0</v>
      </c>
      <c r="R84" s="125"/>
      <c r="S84" s="129"/>
      <c r="T84" s="129"/>
      <c r="U84" s="133"/>
      <c r="V84" s="125"/>
      <c r="W84" s="129" t="s">
        <v>238</v>
      </c>
      <c r="X84" s="129">
        <v>0.2423</v>
      </c>
      <c r="Y84" s="133">
        <v>0</v>
      </c>
      <c r="Z84" s="125"/>
      <c r="AA84" s="129" t="s">
        <v>157</v>
      </c>
      <c r="AB84" s="129">
        <v>2.75</v>
      </c>
      <c r="AC84" s="129">
        <v>0</v>
      </c>
      <c r="AD84" s="125"/>
      <c r="AE84" s="129"/>
      <c r="AF84" s="129"/>
      <c r="AG84" s="129"/>
      <c r="AH84" s="131">
        <v>0.0877</v>
      </c>
      <c r="AI84" s="125"/>
      <c r="AJ84" s="129"/>
      <c r="AK84" s="125">
        <v>5.2334</v>
      </c>
      <c r="AL84" s="129">
        <v>0.1602</v>
      </c>
      <c r="AM84" s="125"/>
      <c r="AN84" s="114">
        <f t="shared" si="24"/>
      </c>
      <c r="AO84" s="126">
        <f t="shared" si="19"/>
        <v>8.3835</v>
      </c>
      <c r="AP84" s="130">
        <f t="shared" si="20"/>
        <v>0.1602</v>
      </c>
      <c r="AQ84" s="134">
        <f t="shared" si="21"/>
        <v>15.179199999999998</v>
      </c>
      <c r="AR84" s="135" t="s">
        <v>106</v>
      </c>
      <c r="AS84" s="190"/>
      <c r="AT84" s="198">
        <f t="shared" si="25"/>
        <v>0</v>
      </c>
      <c r="AU84" s="173">
        <v>15.1792</v>
      </c>
      <c r="AV84" s="165" t="s">
        <v>106</v>
      </c>
      <c r="AW84" s="173"/>
      <c r="AY84">
        <f t="shared" si="26"/>
        <v>0</v>
      </c>
      <c r="AZ84">
        <f t="shared" si="27"/>
        <v>0</v>
      </c>
      <c r="BA84">
        <f t="shared" si="28"/>
        <v>0</v>
      </c>
      <c r="BB84">
        <f t="shared" si="29"/>
        <v>0</v>
      </c>
      <c r="BC84">
        <f t="shared" si="30"/>
        <v>0</v>
      </c>
      <c r="BD84" s="8" t="s">
        <v>106</v>
      </c>
      <c r="BE84" s="9">
        <v>10</v>
      </c>
      <c r="BF84">
        <v>5.4761</v>
      </c>
      <c r="BG84">
        <v>1.1594</v>
      </c>
      <c r="BH84">
        <v>6.6355</v>
      </c>
      <c r="BI84">
        <v>8.3835</v>
      </c>
      <c r="BJ84">
        <v>0.1602</v>
      </c>
      <c r="BK84">
        <v>8.5437</v>
      </c>
    </row>
    <row r="85" spans="1:63" ht="16.5" customHeight="1">
      <c r="A85" s="128" t="s">
        <v>107</v>
      </c>
      <c r="B85" s="161"/>
      <c r="C85" s="129" t="s">
        <v>547</v>
      </c>
      <c r="D85" s="129">
        <v>0.4576</v>
      </c>
      <c r="E85" s="115">
        <v>0</v>
      </c>
      <c r="F85" s="125"/>
      <c r="G85" s="129" t="s">
        <v>208</v>
      </c>
      <c r="H85" s="129">
        <v>4.5941</v>
      </c>
      <c r="I85" s="129">
        <v>2.0196</v>
      </c>
      <c r="J85" s="125"/>
      <c r="K85" s="129" t="s">
        <v>195</v>
      </c>
      <c r="L85" s="129">
        <v>0.4917</v>
      </c>
      <c r="M85" s="129">
        <v>0</v>
      </c>
      <c r="N85" s="126">
        <f t="shared" si="22"/>
        <v>5.5434</v>
      </c>
      <c r="O85" s="130">
        <f t="shared" si="23"/>
        <v>2.0196</v>
      </c>
      <c r="P85" s="131">
        <v>0.0701</v>
      </c>
      <c r="Q85" s="132">
        <f>Tables!$D$13</f>
        <v>0</v>
      </c>
      <c r="R85" s="125"/>
      <c r="S85" s="129"/>
      <c r="T85" s="129"/>
      <c r="U85" s="133"/>
      <c r="V85" s="125"/>
      <c r="W85" s="129" t="s">
        <v>208</v>
      </c>
      <c r="X85" s="129">
        <v>0.5781</v>
      </c>
      <c r="Y85" s="133">
        <v>0</v>
      </c>
      <c r="Z85" s="125"/>
      <c r="AA85" s="129" t="s">
        <v>445</v>
      </c>
      <c r="AB85" s="129">
        <v>1.2624</v>
      </c>
      <c r="AC85" s="129">
        <v>0</v>
      </c>
      <c r="AD85" s="125"/>
      <c r="AE85" s="129"/>
      <c r="AF85" s="129"/>
      <c r="AG85" s="129"/>
      <c r="AH85" s="131">
        <v>0.0877</v>
      </c>
      <c r="AI85" s="125">
        <v>0.0966</v>
      </c>
      <c r="AJ85" s="129">
        <v>0.3018</v>
      </c>
      <c r="AK85" s="125">
        <v>5.2334</v>
      </c>
      <c r="AL85" s="129">
        <v>0.1602</v>
      </c>
      <c r="AM85" s="125">
        <v>0.0803</v>
      </c>
      <c r="AN85" s="114">
        <f t="shared" si="24"/>
      </c>
      <c r="AO85" s="126">
        <f t="shared" si="19"/>
        <v>7.328299999999999</v>
      </c>
      <c r="AP85" s="130">
        <f t="shared" si="20"/>
        <v>0.5423</v>
      </c>
      <c r="AQ85" s="134">
        <f t="shared" si="21"/>
        <v>15.433599999999998</v>
      </c>
      <c r="AR85" s="135" t="s">
        <v>107</v>
      </c>
      <c r="AS85" s="190"/>
      <c r="AT85" s="198">
        <f t="shared" si="25"/>
        <v>0</v>
      </c>
      <c r="AU85" s="173">
        <v>15.4336</v>
      </c>
      <c r="AV85" s="165" t="s">
        <v>107</v>
      </c>
      <c r="AW85" s="173"/>
      <c r="AY85">
        <f t="shared" si="26"/>
        <v>0</v>
      </c>
      <c r="AZ85">
        <f t="shared" si="27"/>
        <v>0</v>
      </c>
      <c r="BA85">
        <f t="shared" si="28"/>
        <v>0</v>
      </c>
      <c r="BB85">
        <f t="shared" si="29"/>
        <v>0</v>
      </c>
      <c r="BC85">
        <f t="shared" si="30"/>
        <v>0</v>
      </c>
      <c r="BD85" s="8" t="s">
        <v>107</v>
      </c>
      <c r="BE85" s="9">
        <v>13</v>
      </c>
      <c r="BF85">
        <v>5.5434</v>
      </c>
      <c r="BG85">
        <v>2.0196</v>
      </c>
      <c r="BH85">
        <v>7.563</v>
      </c>
      <c r="BI85">
        <v>7.3283</v>
      </c>
      <c r="BJ85">
        <v>0.5423</v>
      </c>
      <c r="BK85">
        <v>7.8706</v>
      </c>
    </row>
    <row r="86" spans="1:63" ht="16.5" customHeight="1">
      <c r="A86" s="128" t="s">
        <v>108</v>
      </c>
      <c r="B86" s="161"/>
      <c r="C86" s="129" t="s">
        <v>547</v>
      </c>
      <c r="D86" s="129">
        <v>0.4576</v>
      </c>
      <c r="E86" s="115">
        <v>0</v>
      </c>
      <c r="F86" s="125"/>
      <c r="G86" s="129" t="s">
        <v>208</v>
      </c>
      <c r="H86" s="129">
        <v>4.5941</v>
      </c>
      <c r="I86" s="129">
        <v>2.0196</v>
      </c>
      <c r="J86" s="125"/>
      <c r="K86" s="129" t="s">
        <v>195</v>
      </c>
      <c r="L86" s="129">
        <v>0.4917</v>
      </c>
      <c r="M86" s="129">
        <v>0</v>
      </c>
      <c r="N86" s="126">
        <f t="shared" si="22"/>
        <v>5.5434</v>
      </c>
      <c r="O86" s="130">
        <f t="shared" si="23"/>
        <v>2.0196</v>
      </c>
      <c r="P86" s="131">
        <v>0.0701</v>
      </c>
      <c r="Q86" s="132">
        <f>Tables!$D$13</f>
        <v>0</v>
      </c>
      <c r="R86" s="125"/>
      <c r="S86" s="129"/>
      <c r="T86" s="129"/>
      <c r="U86" s="133"/>
      <c r="V86" s="125"/>
      <c r="W86" s="129"/>
      <c r="X86" s="129"/>
      <c r="Y86" s="133"/>
      <c r="Z86" s="125"/>
      <c r="AA86" s="129"/>
      <c r="AB86" s="129"/>
      <c r="AC86" s="129"/>
      <c r="AD86" s="125"/>
      <c r="AE86" s="129"/>
      <c r="AF86" s="129"/>
      <c r="AG86" s="129"/>
      <c r="AH86" s="131">
        <v>0.0877</v>
      </c>
      <c r="AI86" s="125">
        <v>0.0966</v>
      </c>
      <c r="AJ86" s="129">
        <v>0.3018</v>
      </c>
      <c r="AK86" s="125">
        <v>5.2334</v>
      </c>
      <c r="AL86" s="129">
        <v>0.1602</v>
      </c>
      <c r="AM86" s="125">
        <v>0.0803</v>
      </c>
      <c r="AN86" s="114">
        <f t="shared" si="24"/>
      </c>
      <c r="AO86" s="126">
        <f t="shared" si="19"/>
        <v>5.487799999999999</v>
      </c>
      <c r="AP86" s="130">
        <f t="shared" si="20"/>
        <v>0.5423</v>
      </c>
      <c r="AQ86" s="134">
        <f t="shared" si="21"/>
        <v>13.5931</v>
      </c>
      <c r="AR86" s="135" t="s">
        <v>108</v>
      </c>
      <c r="AS86" s="190"/>
      <c r="AT86" s="198">
        <f t="shared" si="25"/>
        <v>0</v>
      </c>
      <c r="AU86" s="173">
        <v>13.5931</v>
      </c>
      <c r="AV86" s="165" t="s">
        <v>108</v>
      </c>
      <c r="AW86" s="173"/>
      <c r="AY86">
        <f t="shared" si="26"/>
        <v>0</v>
      </c>
      <c r="AZ86">
        <f t="shared" si="27"/>
        <v>0</v>
      </c>
      <c r="BA86">
        <f t="shared" si="28"/>
        <v>0</v>
      </c>
      <c r="BB86">
        <f t="shared" si="29"/>
        <v>0</v>
      </c>
      <c r="BC86">
        <f t="shared" si="30"/>
        <v>0</v>
      </c>
      <c r="BD86" s="8" t="s">
        <v>108</v>
      </c>
      <c r="BE86" s="9">
        <v>11</v>
      </c>
      <c r="BF86">
        <v>5.5434</v>
      </c>
      <c r="BG86">
        <v>2.0196</v>
      </c>
      <c r="BH86">
        <v>7.563</v>
      </c>
      <c r="BI86">
        <v>5.4878</v>
      </c>
      <c r="BJ86">
        <v>0.5423</v>
      </c>
      <c r="BK86">
        <v>6.0301</v>
      </c>
    </row>
    <row r="87" spans="1:63" ht="16.5" customHeight="1">
      <c r="A87" s="128" t="s">
        <v>109</v>
      </c>
      <c r="B87" s="161"/>
      <c r="C87" s="129" t="s">
        <v>547</v>
      </c>
      <c r="D87" s="129">
        <v>0.4576</v>
      </c>
      <c r="E87" s="115">
        <v>0</v>
      </c>
      <c r="F87" s="125"/>
      <c r="G87" s="129" t="s">
        <v>180</v>
      </c>
      <c r="H87" s="129">
        <v>6.5281</v>
      </c>
      <c r="I87" s="129">
        <v>0</v>
      </c>
      <c r="J87" s="125"/>
      <c r="K87" s="129" t="s">
        <v>180</v>
      </c>
      <c r="L87" s="129">
        <v>0.2828</v>
      </c>
      <c r="M87" s="129">
        <v>0.2203</v>
      </c>
      <c r="N87" s="126">
        <f t="shared" si="22"/>
        <v>7.2685</v>
      </c>
      <c r="O87" s="130">
        <f t="shared" si="23"/>
        <v>0.2203</v>
      </c>
      <c r="P87" s="131">
        <v>0.0701</v>
      </c>
      <c r="Q87" s="132">
        <f>Tables!$D$13</f>
        <v>0</v>
      </c>
      <c r="R87" s="125"/>
      <c r="S87" s="129"/>
      <c r="T87" s="129"/>
      <c r="U87" s="133"/>
      <c r="V87" s="125"/>
      <c r="W87" s="129" t="s">
        <v>330</v>
      </c>
      <c r="X87" s="129">
        <v>0.4775</v>
      </c>
      <c r="Y87" s="133">
        <v>0</v>
      </c>
      <c r="Z87" s="125"/>
      <c r="AA87" s="129" t="s">
        <v>150</v>
      </c>
      <c r="AB87" s="129">
        <v>1.7752</v>
      </c>
      <c r="AC87" s="129">
        <v>0.0682</v>
      </c>
      <c r="AD87" s="125"/>
      <c r="AE87" s="129" t="str">
        <f>Tables!$E$127</f>
        <v>SKYLINE CREST</v>
      </c>
      <c r="AF87" s="129"/>
      <c r="AG87" s="129"/>
      <c r="AH87" s="131">
        <v>0.0369</v>
      </c>
      <c r="AI87" s="125">
        <v>0.0966</v>
      </c>
      <c r="AJ87" s="129">
        <v>0.3018</v>
      </c>
      <c r="AK87" s="125">
        <v>5.2334</v>
      </c>
      <c r="AL87" s="129">
        <v>0.1602</v>
      </c>
      <c r="AM87" s="125">
        <v>0.0803</v>
      </c>
      <c r="AN87" s="114">
        <f t="shared" si="24"/>
      </c>
      <c r="AO87" s="126">
        <f t="shared" si="19"/>
        <v>7.689699999999999</v>
      </c>
      <c r="AP87" s="130">
        <f t="shared" si="20"/>
        <v>0.6105</v>
      </c>
      <c r="AQ87" s="134">
        <f t="shared" si="21"/>
        <v>15.789</v>
      </c>
      <c r="AR87" s="135" t="s">
        <v>109</v>
      </c>
      <c r="AS87" s="190"/>
      <c r="AT87" s="198">
        <f t="shared" si="25"/>
        <v>0</v>
      </c>
      <c r="AU87" s="173">
        <v>15.789</v>
      </c>
      <c r="AV87" s="165" t="s">
        <v>109</v>
      </c>
      <c r="AW87" s="173"/>
      <c r="AY87">
        <f t="shared" si="26"/>
        <v>0</v>
      </c>
      <c r="AZ87">
        <f t="shared" si="27"/>
        <v>0</v>
      </c>
      <c r="BA87">
        <f t="shared" si="28"/>
        <v>0</v>
      </c>
      <c r="BB87">
        <f t="shared" si="29"/>
        <v>0</v>
      </c>
      <c r="BC87">
        <f t="shared" si="30"/>
        <v>0</v>
      </c>
      <c r="BD87" s="8" t="s">
        <v>109</v>
      </c>
      <c r="BE87" s="9">
        <v>14</v>
      </c>
      <c r="BF87">
        <v>7.2685</v>
      </c>
      <c r="BG87">
        <v>0.2203</v>
      </c>
      <c r="BH87">
        <v>7.4888</v>
      </c>
      <c r="BI87">
        <v>7.6897</v>
      </c>
      <c r="BJ87">
        <v>0.6105</v>
      </c>
      <c r="BK87">
        <v>8.3002</v>
      </c>
    </row>
    <row r="88" spans="1:63" ht="16.5" customHeight="1">
      <c r="A88" s="128" t="s">
        <v>110</v>
      </c>
      <c r="B88" s="161"/>
      <c r="C88" s="129" t="s">
        <v>547</v>
      </c>
      <c r="D88" s="129">
        <v>0.4567</v>
      </c>
      <c r="E88" s="115">
        <v>0</v>
      </c>
      <c r="F88" s="125"/>
      <c r="G88" s="129" t="s">
        <v>205</v>
      </c>
      <c r="H88" s="129">
        <v>4.4534</v>
      </c>
      <c r="I88" s="129">
        <v>1.3494</v>
      </c>
      <c r="J88" s="125"/>
      <c r="K88" s="129" t="s">
        <v>195</v>
      </c>
      <c r="L88" s="129">
        <v>0.4908</v>
      </c>
      <c r="M88" s="129">
        <v>0</v>
      </c>
      <c r="N88" s="126">
        <f t="shared" si="22"/>
        <v>5.4009</v>
      </c>
      <c r="O88" s="130">
        <f t="shared" si="23"/>
        <v>1.3494</v>
      </c>
      <c r="P88" s="131">
        <v>0.07</v>
      </c>
      <c r="Q88" s="132">
        <f>Tables!$D$13</f>
        <v>0</v>
      </c>
      <c r="R88" s="125"/>
      <c r="S88" s="129" t="s">
        <v>186</v>
      </c>
      <c r="T88" s="129">
        <v>3.7577</v>
      </c>
      <c r="U88" s="133">
        <v>0.6379</v>
      </c>
      <c r="V88" s="125"/>
      <c r="W88" s="129"/>
      <c r="X88" s="129"/>
      <c r="Y88" s="133"/>
      <c r="Z88" s="125"/>
      <c r="AA88" s="129" t="s">
        <v>445</v>
      </c>
      <c r="AB88" s="129">
        <v>1.2624</v>
      </c>
      <c r="AC88" s="129">
        <v>0</v>
      </c>
      <c r="AD88" s="125"/>
      <c r="AE88" s="129"/>
      <c r="AF88" s="129"/>
      <c r="AG88" s="129"/>
      <c r="AH88" s="131">
        <v>0.0876</v>
      </c>
      <c r="AI88" s="125">
        <v>0.0965</v>
      </c>
      <c r="AJ88" s="129">
        <v>0.3015</v>
      </c>
      <c r="AK88" s="125">
        <v>5.2247</v>
      </c>
      <c r="AL88" s="129">
        <v>0.1599</v>
      </c>
      <c r="AM88" s="125">
        <v>0.0802</v>
      </c>
      <c r="AN88" s="114">
        <f t="shared" si="24"/>
        <v>0.0321</v>
      </c>
      <c r="AO88" s="126">
        <f t="shared" si="19"/>
        <v>10.531</v>
      </c>
      <c r="AP88" s="130">
        <f t="shared" si="20"/>
        <v>1.1795</v>
      </c>
      <c r="AQ88" s="134">
        <f t="shared" si="21"/>
        <v>18.460800000000003</v>
      </c>
      <c r="AR88" s="135" t="s">
        <v>110</v>
      </c>
      <c r="AS88" s="190"/>
      <c r="AT88" s="198">
        <f t="shared" si="25"/>
        <v>0</v>
      </c>
      <c r="AU88" s="173">
        <v>18.4608</v>
      </c>
      <c r="AV88" s="165" t="s">
        <v>110</v>
      </c>
      <c r="AW88" s="173">
        <v>0</v>
      </c>
      <c r="AX88">
        <v>0.0321</v>
      </c>
      <c r="AY88">
        <f t="shared" si="26"/>
        <v>0.0321</v>
      </c>
      <c r="AZ88">
        <f t="shared" si="27"/>
        <v>0</v>
      </c>
      <c r="BA88">
        <f t="shared" si="28"/>
        <v>0</v>
      </c>
      <c r="BB88">
        <f t="shared" si="29"/>
        <v>0</v>
      </c>
      <c r="BC88">
        <f t="shared" si="30"/>
        <v>0</v>
      </c>
      <c r="BD88" s="8" t="s">
        <v>110</v>
      </c>
      <c r="BE88" s="9">
        <v>14</v>
      </c>
      <c r="BF88">
        <v>5.4009</v>
      </c>
      <c r="BG88">
        <v>1.3494</v>
      </c>
      <c r="BH88">
        <v>6.7503</v>
      </c>
      <c r="BI88">
        <v>10.531</v>
      </c>
      <c r="BJ88">
        <v>1.1795</v>
      </c>
      <c r="BK88">
        <v>11.7105</v>
      </c>
    </row>
    <row r="89" spans="1:63" ht="16.5" customHeight="1">
      <c r="A89" s="128" t="s">
        <v>111</v>
      </c>
      <c r="B89" s="161"/>
      <c r="C89" s="129" t="s">
        <v>547</v>
      </c>
      <c r="D89" s="129">
        <v>0.4185</v>
      </c>
      <c r="E89" s="115">
        <v>0</v>
      </c>
      <c r="F89" s="125"/>
      <c r="G89" s="129" t="s">
        <v>180</v>
      </c>
      <c r="H89" s="129">
        <v>5.9188</v>
      </c>
      <c r="I89" s="129">
        <v>0</v>
      </c>
      <c r="J89" s="125"/>
      <c r="K89" s="129" t="s">
        <v>195</v>
      </c>
      <c r="L89" s="129">
        <v>0.4689</v>
      </c>
      <c r="M89" s="129">
        <v>0</v>
      </c>
      <c r="N89" s="126">
        <f t="shared" si="22"/>
        <v>6.8062</v>
      </c>
      <c r="O89" s="130">
        <f t="shared" si="23"/>
        <v>0</v>
      </c>
      <c r="P89" s="131">
        <v>0.0646</v>
      </c>
      <c r="Q89" s="132">
        <f>Tables!$H$13</f>
        <v>0</v>
      </c>
      <c r="R89" s="125"/>
      <c r="S89" s="129" t="s">
        <v>180</v>
      </c>
      <c r="T89" s="129">
        <v>6.5802</v>
      </c>
      <c r="U89" s="133">
        <v>0.1752</v>
      </c>
      <c r="V89" s="125"/>
      <c r="W89" s="129"/>
      <c r="X89" s="129"/>
      <c r="Y89" s="133"/>
      <c r="Z89" s="125"/>
      <c r="AA89" s="129"/>
      <c r="AB89" s="129"/>
      <c r="AC89" s="129"/>
      <c r="AD89" s="125"/>
      <c r="AE89" s="129"/>
      <c r="AF89" s="129"/>
      <c r="AG89" s="129"/>
      <c r="AH89" s="131">
        <v>0.0829</v>
      </c>
      <c r="AI89" s="125">
        <v>0.089</v>
      </c>
      <c r="AJ89" s="129">
        <v>0.2776</v>
      </c>
      <c r="AK89" s="125">
        <v>4.7863</v>
      </c>
      <c r="AL89" s="129">
        <v>0.1469</v>
      </c>
      <c r="AM89" s="125">
        <v>0.0739</v>
      </c>
      <c r="AN89" s="114">
        <f t="shared" si="24"/>
        <v>2.1406</v>
      </c>
      <c r="AO89" s="126">
        <f t="shared" si="19"/>
        <v>13.743599999999999</v>
      </c>
      <c r="AP89" s="130">
        <f t="shared" si="20"/>
        <v>0.6736</v>
      </c>
      <c r="AQ89" s="134">
        <f t="shared" si="21"/>
        <v>21.223399999999998</v>
      </c>
      <c r="AR89" s="135" t="s">
        <v>111</v>
      </c>
      <c r="AS89" s="190"/>
      <c r="AT89" s="198">
        <f t="shared" si="25"/>
        <v>0</v>
      </c>
      <c r="AU89" s="173">
        <v>21.2234</v>
      </c>
      <c r="AV89" s="165" t="s">
        <v>111</v>
      </c>
      <c r="AW89" s="173">
        <v>0.3235</v>
      </c>
      <c r="AX89">
        <v>1.8171</v>
      </c>
      <c r="AY89">
        <f t="shared" si="26"/>
        <v>2.1406</v>
      </c>
      <c r="AZ89">
        <f t="shared" si="27"/>
        <v>0</v>
      </c>
      <c r="BA89">
        <f t="shared" si="28"/>
        <v>0</v>
      </c>
      <c r="BB89">
        <f t="shared" si="29"/>
        <v>0</v>
      </c>
      <c r="BC89">
        <f t="shared" si="30"/>
        <v>0</v>
      </c>
      <c r="BD89" s="8" t="s">
        <v>111</v>
      </c>
      <c r="BE89" s="9">
        <v>26</v>
      </c>
      <c r="BF89">
        <v>6.8062</v>
      </c>
      <c r="BG89">
        <v>0</v>
      </c>
      <c r="BH89">
        <v>6.8062</v>
      </c>
      <c r="BI89">
        <v>13.7436</v>
      </c>
      <c r="BJ89">
        <v>0.6736</v>
      </c>
      <c r="BK89">
        <v>14.4172</v>
      </c>
    </row>
    <row r="90" spans="1:63" ht="16.5" customHeight="1">
      <c r="A90" s="128" t="s">
        <v>112</v>
      </c>
      <c r="B90" s="161"/>
      <c r="C90" s="129" t="s">
        <v>547</v>
      </c>
      <c r="D90" s="129">
        <v>0.448</v>
      </c>
      <c r="E90" s="115">
        <v>0</v>
      </c>
      <c r="F90" s="125" t="s">
        <v>48</v>
      </c>
      <c r="G90" s="129" t="s">
        <v>156</v>
      </c>
      <c r="H90" s="129">
        <v>4.5268</v>
      </c>
      <c r="I90" s="129">
        <v>1.6735</v>
      </c>
      <c r="J90" s="125"/>
      <c r="K90" s="129" t="s">
        <v>195</v>
      </c>
      <c r="L90" s="129">
        <v>0.4813</v>
      </c>
      <c r="M90" s="129">
        <v>0</v>
      </c>
      <c r="N90" s="126">
        <f t="shared" si="22"/>
        <v>5.4561</v>
      </c>
      <c r="O90" s="130">
        <f t="shared" si="23"/>
        <v>1.6735</v>
      </c>
      <c r="P90" s="131">
        <v>0.0687</v>
      </c>
      <c r="Q90" s="132">
        <f>Tables!$L$13</f>
        <v>0</v>
      </c>
      <c r="R90" s="125"/>
      <c r="S90" s="129" t="s">
        <v>156</v>
      </c>
      <c r="T90" s="129">
        <v>3.5364</v>
      </c>
      <c r="U90" s="133">
        <v>0.0521</v>
      </c>
      <c r="V90" s="125"/>
      <c r="W90" s="129"/>
      <c r="X90" s="129"/>
      <c r="Y90" s="133"/>
      <c r="Z90" s="125"/>
      <c r="AA90" s="129"/>
      <c r="AB90" s="129"/>
      <c r="AC90" s="129"/>
      <c r="AD90" s="125"/>
      <c r="AE90" s="129"/>
      <c r="AF90" s="129"/>
      <c r="AG90" s="129"/>
      <c r="AH90" s="131">
        <v>0.0859</v>
      </c>
      <c r="AI90" s="125">
        <v>0.0946</v>
      </c>
      <c r="AJ90" s="129">
        <v>0.2985</v>
      </c>
      <c r="AK90" s="125">
        <v>5.1414</v>
      </c>
      <c r="AL90" s="129">
        <v>0.1569</v>
      </c>
      <c r="AM90" s="125">
        <v>0.0786</v>
      </c>
      <c r="AN90" s="114">
        <f t="shared" si="24"/>
        <v>0.2031</v>
      </c>
      <c r="AO90" s="126">
        <f t="shared" si="19"/>
        <v>9.1301</v>
      </c>
      <c r="AP90" s="130">
        <f t="shared" si="20"/>
        <v>0.5861</v>
      </c>
      <c r="AQ90" s="134">
        <f t="shared" si="21"/>
        <v>16.8458</v>
      </c>
      <c r="AR90" s="135" t="s">
        <v>112</v>
      </c>
      <c r="AS90" s="190"/>
      <c r="AT90" s="198">
        <f t="shared" si="25"/>
        <v>0</v>
      </c>
      <c r="AU90" s="173">
        <v>16.8458</v>
      </c>
      <c r="AV90" s="165" t="s">
        <v>112</v>
      </c>
      <c r="AW90" s="173">
        <v>0</v>
      </c>
      <c r="AX90">
        <v>0.2031</v>
      </c>
      <c r="AY90">
        <f t="shared" si="26"/>
        <v>0.2031</v>
      </c>
      <c r="AZ90">
        <f t="shared" si="27"/>
        <v>0</v>
      </c>
      <c r="BA90">
        <f t="shared" si="28"/>
        <v>0</v>
      </c>
      <c r="BB90">
        <f t="shared" si="29"/>
        <v>0</v>
      </c>
      <c r="BC90">
        <f t="shared" si="30"/>
        <v>0</v>
      </c>
      <c r="BD90" s="8" t="s">
        <v>112</v>
      </c>
      <c r="BE90" s="9">
        <v>14</v>
      </c>
      <c r="BF90">
        <v>5.4561</v>
      </c>
      <c r="BG90">
        <v>1.6735</v>
      </c>
      <c r="BH90">
        <v>7.1296</v>
      </c>
      <c r="BI90">
        <v>9.1301</v>
      </c>
      <c r="BJ90">
        <v>0.5861</v>
      </c>
      <c r="BK90">
        <v>9.7162</v>
      </c>
    </row>
    <row r="91" spans="1:63" ht="16.5" customHeight="1">
      <c r="A91" s="128" t="s">
        <v>113</v>
      </c>
      <c r="B91" s="161"/>
      <c r="C91" s="129" t="s">
        <v>547</v>
      </c>
      <c r="D91" s="129">
        <v>0.448</v>
      </c>
      <c r="E91" s="115">
        <v>0</v>
      </c>
      <c r="F91" s="125"/>
      <c r="G91" s="129" t="s">
        <v>219</v>
      </c>
      <c r="H91" s="129">
        <v>4.7421</v>
      </c>
      <c r="I91" s="129">
        <v>1.8553</v>
      </c>
      <c r="J91" s="125"/>
      <c r="K91" s="129" t="s">
        <v>195</v>
      </c>
      <c r="L91" s="129">
        <v>0.4813</v>
      </c>
      <c r="M91" s="129">
        <v>0</v>
      </c>
      <c r="N91" s="126">
        <f t="shared" si="22"/>
        <v>5.6714</v>
      </c>
      <c r="O91" s="130">
        <f t="shared" si="23"/>
        <v>1.8553</v>
      </c>
      <c r="P91" s="131">
        <v>0.0687</v>
      </c>
      <c r="Q91" s="132">
        <f>Tables!$L$13</f>
        <v>0</v>
      </c>
      <c r="R91" s="125"/>
      <c r="S91" s="129" t="s">
        <v>156</v>
      </c>
      <c r="T91" s="129">
        <v>3.5364</v>
      </c>
      <c r="U91" s="133">
        <v>0.0521</v>
      </c>
      <c r="V91" s="125"/>
      <c r="W91" s="129"/>
      <c r="X91" s="129"/>
      <c r="Y91" s="133"/>
      <c r="Z91" s="125"/>
      <c r="AA91" s="129"/>
      <c r="AB91" s="129"/>
      <c r="AC91" s="129"/>
      <c r="AD91" s="125"/>
      <c r="AE91" s="129"/>
      <c r="AF91" s="129"/>
      <c r="AG91" s="129"/>
      <c r="AH91" s="131">
        <v>0.0859</v>
      </c>
      <c r="AI91" s="125">
        <v>0.0946</v>
      </c>
      <c r="AJ91" s="129">
        <v>0.2985</v>
      </c>
      <c r="AK91" s="125">
        <v>5.1414</v>
      </c>
      <c r="AL91" s="129">
        <v>0.1569</v>
      </c>
      <c r="AM91" s="125">
        <v>0.0786</v>
      </c>
      <c r="AN91" s="114">
        <f t="shared" si="24"/>
        <v>0.2068</v>
      </c>
      <c r="AO91" s="126">
        <f t="shared" si="19"/>
        <v>9.1338</v>
      </c>
      <c r="AP91" s="130">
        <f t="shared" si="20"/>
        <v>0.5861</v>
      </c>
      <c r="AQ91" s="134">
        <f t="shared" si="21"/>
        <v>17.246599999999997</v>
      </c>
      <c r="AR91" s="135" t="s">
        <v>113</v>
      </c>
      <c r="AS91" s="190"/>
      <c r="AT91" s="198">
        <f t="shared" si="25"/>
        <v>0</v>
      </c>
      <c r="AU91" s="173">
        <v>17.2466</v>
      </c>
      <c r="AV91" s="165" t="s">
        <v>113</v>
      </c>
      <c r="AW91" s="173">
        <v>0</v>
      </c>
      <c r="AX91">
        <v>0.2068</v>
      </c>
      <c r="AY91">
        <f t="shared" si="26"/>
        <v>0.2068</v>
      </c>
      <c r="AZ91">
        <f t="shared" si="27"/>
        <v>0</v>
      </c>
      <c r="BA91">
        <f t="shared" si="28"/>
        <v>0</v>
      </c>
      <c r="BB91">
        <f t="shared" si="29"/>
        <v>0</v>
      </c>
      <c r="BC91">
        <f t="shared" si="30"/>
        <v>0</v>
      </c>
      <c r="BD91" s="8" t="s">
        <v>113</v>
      </c>
      <c r="BE91" s="9">
        <v>13</v>
      </c>
      <c r="BF91">
        <v>5.6714</v>
      </c>
      <c r="BG91">
        <v>1.8553</v>
      </c>
      <c r="BH91">
        <v>7.5267</v>
      </c>
      <c r="BI91">
        <v>9.1338</v>
      </c>
      <c r="BJ91">
        <v>0.5861</v>
      </c>
      <c r="BK91">
        <v>9.7199</v>
      </c>
    </row>
    <row r="92" spans="1:63" ht="16.5" customHeight="1">
      <c r="A92" s="128" t="s">
        <v>114</v>
      </c>
      <c r="B92" s="161"/>
      <c r="C92" s="129" t="s">
        <v>547</v>
      </c>
      <c r="D92" s="129">
        <v>0.448</v>
      </c>
      <c r="E92" s="115">
        <v>0</v>
      </c>
      <c r="F92" s="125"/>
      <c r="G92" s="129" t="s">
        <v>219</v>
      </c>
      <c r="H92" s="129">
        <v>4.7421</v>
      </c>
      <c r="I92" s="129">
        <v>1.8553</v>
      </c>
      <c r="J92" s="125"/>
      <c r="K92" s="129" t="s">
        <v>195</v>
      </c>
      <c r="L92" s="129">
        <v>0.4813</v>
      </c>
      <c r="M92" s="129">
        <v>0</v>
      </c>
      <c r="N92" s="126">
        <f t="shared" si="22"/>
        <v>5.6714</v>
      </c>
      <c r="O92" s="130">
        <f t="shared" si="23"/>
        <v>1.8553</v>
      </c>
      <c r="P92" s="131">
        <v>0.0687</v>
      </c>
      <c r="Q92" s="132">
        <f>Tables!$L$13</f>
        <v>0</v>
      </c>
      <c r="R92" s="125"/>
      <c r="S92" s="129" t="s">
        <v>156</v>
      </c>
      <c r="T92" s="129">
        <v>3.5364</v>
      </c>
      <c r="U92" s="133">
        <v>0.0521</v>
      </c>
      <c r="V92" s="125"/>
      <c r="W92" s="129" t="s">
        <v>242</v>
      </c>
      <c r="X92" s="129">
        <v>0</v>
      </c>
      <c r="Y92" s="133">
        <v>0</v>
      </c>
      <c r="Z92" s="125"/>
      <c r="AA92" s="129"/>
      <c r="AB92" s="129"/>
      <c r="AC92" s="129"/>
      <c r="AD92" s="125"/>
      <c r="AE92" s="129" t="str">
        <f>Tables!$E$94</f>
        <v>ROCKWOOD</v>
      </c>
      <c r="AF92" s="129"/>
      <c r="AG92" s="129"/>
      <c r="AH92" s="131">
        <v>0.0859</v>
      </c>
      <c r="AI92" s="125">
        <v>0.0946</v>
      </c>
      <c r="AJ92" s="129">
        <v>0.2985</v>
      </c>
      <c r="AK92" s="125">
        <v>5.1414</v>
      </c>
      <c r="AL92" s="129">
        <v>0.1569</v>
      </c>
      <c r="AM92" s="125">
        <v>0.0786</v>
      </c>
      <c r="AN92" s="114">
        <f t="shared" si="24"/>
        <v>0.2068</v>
      </c>
      <c r="AO92" s="126">
        <f t="shared" si="19"/>
        <v>9.1338</v>
      </c>
      <c r="AP92" s="130">
        <f t="shared" si="20"/>
        <v>0.5861</v>
      </c>
      <c r="AQ92" s="134">
        <f t="shared" si="21"/>
        <v>17.246599999999997</v>
      </c>
      <c r="AR92" s="135" t="s">
        <v>114</v>
      </c>
      <c r="AS92" s="190"/>
      <c r="AT92" s="198">
        <f t="shared" si="25"/>
        <v>0</v>
      </c>
      <c r="AU92" s="173">
        <v>17.2466</v>
      </c>
      <c r="AV92" s="165" t="s">
        <v>114</v>
      </c>
      <c r="AW92" s="173">
        <v>0</v>
      </c>
      <c r="AX92">
        <v>0.2068</v>
      </c>
      <c r="AY92">
        <f t="shared" si="26"/>
        <v>0.2068</v>
      </c>
      <c r="AZ92">
        <f t="shared" si="27"/>
        <v>0</v>
      </c>
      <c r="BA92">
        <f t="shared" si="28"/>
        <v>0</v>
      </c>
      <c r="BB92">
        <f t="shared" si="29"/>
        <v>0</v>
      </c>
      <c r="BC92">
        <f t="shared" si="30"/>
        <v>0</v>
      </c>
      <c r="BD92" s="8" t="s">
        <v>114</v>
      </c>
      <c r="BE92" s="9">
        <v>14</v>
      </c>
      <c r="BF92">
        <v>5.6714</v>
      </c>
      <c r="BG92">
        <v>1.8553</v>
      </c>
      <c r="BH92">
        <v>7.5267</v>
      </c>
      <c r="BI92">
        <v>9.1338</v>
      </c>
      <c r="BJ92">
        <v>0.5861</v>
      </c>
      <c r="BK92">
        <v>9.7199</v>
      </c>
    </row>
    <row r="93" spans="1:63" ht="16.5" customHeight="1">
      <c r="A93" s="128" t="s">
        <v>115</v>
      </c>
      <c r="B93" s="161"/>
      <c r="C93" s="129" t="s">
        <v>547</v>
      </c>
      <c r="D93" s="129">
        <v>0.4576</v>
      </c>
      <c r="E93" s="115">
        <v>0</v>
      </c>
      <c r="F93" s="125"/>
      <c r="G93" s="129" t="s">
        <v>180</v>
      </c>
      <c r="H93" s="129">
        <v>6.5281</v>
      </c>
      <c r="I93" s="129">
        <v>0</v>
      </c>
      <c r="J93" s="125"/>
      <c r="K93" s="129" t="s">
        <v>180</v>
      </c>
      <c r="L93" s="129">
        <v>0.2828</v>
      </c>
      <c r="M93" s="129">
        <v>0.2203</v>
      </c>
      <c r="N93" s="126">
        <f t="shared" si="22"/>
        <v>7.2685</v>
      </c>
      <c r="O93" s="130">
        <f t="shared" si="23"/>
        <v>0.2203</v>
      </c>
      <c r="P93" s="131">
        <v>0.0701</v>
      </c>
      <c r="Q93" s="132">
        <f>Tables!$D$13</f>
        <v>0</v>
      </c>
      <c r="R93" s="125"/>
      <c r="S93" s="129"/>
      <c r="T93" s="129"/>
      <c r="U93" s="133"/>
      <c r="V93" s="125"/>
      <c r="W93" s="129"/>
      <c r="X93" s="129"/>
      <c r="Y93" s="133"/>
      <c r="Z93" s="125"/>
      <c r="AA93" s="129"/>
      <c r="AB93" s="129"/>
      <c r="AC93" s="129"/>
      <c r="AD93" s="125"/>
      <c r="AE93" s="129"/>
      <c r="AF93" s="129"/>
      <c r="AG93" s="129"/>
      <c r="AH93" s="131">
        <v>0.0877</v>
      </c>
      <c r="AI93" s="125">
        <v>0.0966</v>
      </c>
      <c r="AJ93" s="129">
        <v>0.3018</v>
      </c>
      <c r="AK93" s="125">
        <v>5.2334</v>
      </c>
      <c r="AL93" s="129">
        <v>0.1602</v>
      </c>
      <c r="AM93" s="125">
        <v>0.0803</v>
      </c>
      <c r="AN93" s="114">
        <f t="shared" si="24"/>
      </c>
      <c r="AO93" s="126">
        <f t="shared" si="19"/>
        <v>5.487799999999999</v>
      </c>
      <c r="AP93" s="130">
        <f t="shared" si="20"/>
        <v>0.5423</v>
      </c>
      <c r="AQ93" s="134">
        <f t="shared" si="21"/>
        <v>13.518899999999999</v>
      </c>
      <c r="AR93" s="135" t="s">
        <v>115</v>
      </c>
      <c r="AS93" s="190"/>
      <c r="AT93" s="198">
        <f t="shared" si="25"/>
        <v>0</v>
      </c>
      <c r="AU93" s="173">
        <v>13.5189</v>
      </c>
      <c r="AV93" s="165" t="s">
        <v>115</v>
      </c>
      <c r="AW93" s="173"/>
      <c r="AY93">
        <f t="shared" si="26"/>
        <v>0</v>
      </c>
      <c r="AZ93">
        <f t="shared" si="27"/>
        <v>0</v>
      </c>
      <c r="BA93">
        <f t="shared" si="28"/>
        <v>0</v>
      </c>
      <c r="BB93">
        <f t="shared" si="29"/>
        <v>0</v>
      </c>
      <c r="BC93">
        <f t="shared" si="30"/>
        <v>0</v>
      </c>
      <c r="BD93" s="8" t="s">
        <v>115</v>
      </c>
      <c r="BE93" s="9">
        <v>11</v>
      </c>
      <c r="BF93">
        <v>7.2685</v>
      </c>
      <c r="BG93">
        <v>0.2203</v>
      </c>
      <c r="BH93">
        <v>7.4888</v>
      </c>
      <c r="BI93">
        <v>5.4878</v>
      </c>
      <c r="BJ93">
        <v>0.5423</v>
      </c>
      <c r="BK93">
        <v>6.0301</v>
      </c>
    </row>
    <row r="94" spans="1:63" ht="16.5" customHeight="1">
      <c r="A94" s="128" t="s">
        <v>116</v>
      </c>
      <c r="B94" s="161"/>
      <c r="C94" s="129" t="s">
        <v>547</v>
      </c>
      <c r="D94" s="129">
        <v>0.4576</v>
      </c>
      <c r="E94" s="115">
        <v>0</v>
      </c>
      <c r="F94" s="125"/>
      <c r="G94" s="129" t="s">
        <v>180</v>
      </c>
      <c r="H94" s="129">
        <v>6.5281</v>
      </c>
      <c r="I94" s="129">
        <v>0</v>
      </c>
      <c r="J94" s="125"/>
      <c r="K94" s="129" t="s">
        <v>180</v>
      </c>
      <c r="L94" s="129">
        <v>0.2828</v>
      </c>
      <c r="M94" s="129">
        <v>0.2203</v>
      </c>
      <c r="N94" s="126">
        <f t="shared" si="22"/>
        <v>7.2685</v>
      </c>
      <c r="O94" s="130">
        <f t="shared" si="23"/>
        <v>0.2203</v>
      </c>
      <c r="P94" s="131">
        <v>0.0701</v>
      </c>
      <c r="Q94" s="132">
        <f>Tables!$D$13</f>
        <v>0</v>
      </c>
      <c r="R94" s="125"/>
      <c r="S94" s="129"/>
      <c r="T94" s="129"/>
      <c r="U94" s="133"/>
      <c r="V94" s="125"/>
      <c r="W94" s="129"/>
      <c r="X94" s="129"/>
      <c r="Y94" s="133"/>
      <c r="Z94" s="125"/>
      <c r="AA94" s="129" t="s">
        <v>150</v>
      </c>
      <c r="AB94" s="129">
        <v>1.7752</v>
      </c>
      <c r="AC94" s="129">
        <v>0.0682</v>
      </c>
      <c r="AD94" s="125"/>
      <c r="AE94" s="129"/>
      <c r="AF94" s="129"/>
      <c r="AG94" s="129"/>
      <c r="AH94" s="131">
        <v>0.0369</v>
      </c>
      <c r="AI94" s="125">
        <v>0.0966</v>
      </c>
      <c r="AJ94" s="129">
        <v>0.3018</v>
      </c>
      <c r="AK94" s="125">
        <v>5.2334</v>
      </c>
      <c r="AL94" s="129">
        <v>0.1602</v>
      </c>
      <c r="AM94" s="125">
        <v>0.0803</v>
      </c>
      <c r="AN94" s="114">
        <f t="shared" si="24"/>
      </c>
      <c r="AO94" s="126">
        <f t="shared" si="19"/>
        <v>7.2122</v>
      </c>
      <c r="AP94" s="130">
        <f t="shared" si="20"/>
        <v>0.6105</v>
      </c>
      <c r="AQ94" s="134">
        <f t="shared" si="21"/>
        <v>15.3115</v>
      </c>
      <c r="AR94" s="135" t="s">
        <v>116</v>
      </c>
      <c r="AS94" s="190"/>
      <c r="AT94" s="198">
        <f t="shared" si="25"/>
        <v>0</v>
      </c>
      <c r="AU94" s="173">
        <v>15.3115</v>
      </c>
      <c r="AV94" s="165" t="s">
        <v>116</v>
      </c>
      <c r="AW94" s="173"/>
      <c r="AY94">
        <f t="shared" si="26"/>
        <v>0</v>
      </c>
      <c r="AZ94">
        <f t="shared" si="27"/>
        <v>0</v>
      </c>
      <c r="BA94">
        <f t="shared" si="28"/>
        <v>0</v>
      </c>
      <c r="BB94">
        <f t="shared" si="29"/>
        <v>0</v>
      </c>
      <c r="BC94">
        <f t="shared" si="30"/>
        <v>0</v>
      </c>
      <c r="BD94" s="8" t="s">
        <v>116</v>
      </c>
      <c r="BE94" s="9">
        <v>13</v>
      </c>
      <c r="BF94">
        <v>7.2685</v>
      </c>
      <c r="BG94">
        <v>0.2203</v>
      </c>
      <c r="BH94">
        <v>7.4888</v>
      </c>
      <c r="BI94">
        <v>7.2122</v>
      </c>
      <c r="BJ94">
        <v>0.6105</v>
      </c>
      <c r="BK94">
        <v>7.8227</v>
      </c>
    </row>
    <row r="95" spans="1:63" ht="16.5" customHeight="1">
      <c r="A95" s="128" t="s">
        <v>117</v>
      </c>
      <c r="B95" s="161"/>
      <c r="C95" s="129" t="s">
        <v>174</v>
      </c>
      <c r="D95" s="129">
        <v>0.1538</v>
      </c>
      <c r="E95" s="115">
        <v>0</v>
      </c>
      <c r="F95" s="125" t="s">
        <v>90</v>
      </c>
      <c r="G95" s="129" t="s">
        <v>214</v>
      </c>
      <c r="H95" s="129">
        <v>4.9725</v>
      </c>
      <c r="I95" s="129">
        <v>0.3035</v>
      </c>
      <c r="J95" s="125"/>
      <c r="K95" s="129" t="s">
        <v>180</v>
      </c>
      <c r="L95" s="129">
        <v>0.2565</v>
      </c>
      <c r="M95" s="129">
        <v>0.2</v>
      </c>
      <c r="N95" s="126">
        <f t="shared" si="22"/>
        <v>5.3828000000000005</v>
      </c>
      <c r="O95" s="130">
        <f t="shared" si="23"/>
        <v>0.5035000000000001</v>
      </c>
      <c r="P95" s="131">
        <v>0.0646</v>
      </c>
      <c r="Q95" s="132">
        <f>Tables!$H$13</f>
        <v>0</v>
      </c>
      <c r="R95" s="125"/>
      <c r="S95" s="129" t="s">
        <v>180</v>
      </c>
      <c r="T95" s="129">
        <v>6.5802</v>
      </c>
      <c r="U95" s="133">
        <v>0.1752</v>
      </c>
      <c r="V95" s="125"/>
      <c r="W95" s="129"/>
      <c r="X95" s="129"/>
      <c r="Y95" s="133"/>
      <c r="Z95" s="125"/>
      <c r="AA95" s="129"/>
      <c r="AB95" s="129"/>
      <c r="AC95" s="129"/>
      <c r="AD95" s="125"/>
      <c r="AE95" s="129"/>
      <c r="AF95" s="129"/>
      <c r="AG95" s="129"/>
      <c r="AH95" s="131">
        <v>0.0829</v>
      </c>
      <c r="AI95" s="125">
        <v>0.089</v>
      </c>
      <c r="AJ95" s="129">
        <v>0.2776</v>
      </c>
      <c r="AK95" s="125">
        <v>4.7863</v>
      </c>
      <c r="AL95" s="129">
        <v>0.1469</v>
      </c>
      <c r="AM95" s="125">
        <v>0.0739</v>
      </c>
      <c r="AN95" s="114">
        <f t="shared" si="24"/>
        <v>1.516</v>
      </c>
      <c r="AO95" s="126">
        <f t="shared" si="19"/>
        <v>13.119</v>
      </c>
      <c r="AP95" s="130">
        <f t="shared" si="20"/>
        <v>0.6736</v>
      </c>
      <c r="AQ95" s="134">
        <f t="shared" si="21"/>
        <v>19.6789</v>
      </c>
      <c r="AR95" s="135" t="s">
        <v>117</v>
      </c>
      <c r="AS95" s="190"/>
      <c r="AT95" s="198">
        <f t="shared" si="25"/>
        <v>0</v>
      </c>
      <c r="AU95" s="173">
        <v>19.6789</v>
      </c>
      <c r="AV95" s="165" t="s">
        <v>117</v>
      </c>
      <c r="AW95" s="173">
        <v>0.3235</v>
      </c>
      <c r="AX95">
        <v>1.1925</v>
      </c>
      <c r="AY95">
        <f t="shared" si="26"/>
        <v>1.516</v>
      </c>
      <c r="AZ95">
        <f t="shared" si="27"/>
        <v>0</v>
      </c>
      <c r="BA95">
        <f t="shared" si="28"/>
        <v>0</v>
      </c>
      <c r="BB95">
        <f t="shared" si="29"/>
        <v>0</v>
      </c>
      <c r="BC95">
        <f t="shared" si="30"/>
        <v>0</v>
      </c>
      <c r="BD95" s="8" t="s">
        <v>117</v>
      </c>
      <c r="BE95" s="9">
        <v>25</v>
      </c>
      <c r="BF95">
        <v>5.3828</v>
      </c>
      <c r="BG95">
        <v>0.5035</v>
      </c>
      <c r="BH95">
        <v>5.8863</v>
      </c>
      <c r="BI95">
        <v>13.119</v>
      </c>
      <c r="BJ95">
        <v>0.6736</v>
      </c>
      <c r="BK95">
        <v>13.7926</v>
      </c>
    </row>
    <row r="96" spans="1:63" ht="16.5" customHeight="1">
      <c r="A96" s="128" t="s">
        <v>118</v>
      </c>
      <c r="B96" s="161"/>
      <c r="C96" s="129" t="s">
        <v>547</v>
      </c>
      <c r="D96" s="129">
        <v>0.448</v>
      </c>
      <c r="E96" s="115">
        <v>0</v>
      </c>
      <c r="F96" s="125"/>
      <c r="G96" s="129" t="s">
        <v>205</v>
      </c>
      <c r="H96" s="129">
        <v>4.1345</v>
      </c>
      <c r="I96" s="129">
        <v>1.2527</v>
      </c>
      <c r="J96" s="125"/>
      <c r="K96" s="129" t="s">
        <v>195</v>
      </c>
      <c r="L96" s="129">
        <v>0.4813</v>
      </c>
      <c r="M96" s="129">
        <v>0</v>
      </c>
      <c r="N96" s="126">
        <f t="shared" si="22"/>
        <v>5.0638000000000005</v>
      </c>
      <c r="O96" s="130">
        <f t="shared" si="23"/>
        <v>1.2527</v>
      </c>
      <c r="P96" s="131">
        <v>0.0687</v>
      </c>
      <c r="Q96" s="132">
        <f>Tables!$L$13</f>
        <v>0</v>
      </c>
      <c r="R96" s="125"/>
      <c r="S96" s="129" t="s">
        <v>156</v>
      </c>
      <c r="T96" s="129">
        <v>3.5364</v>
      </c>
      <c r="U96" s="133">
        <v>0.0521</v>
      </c>
      <c r="V96" s="125"/>
      <c r="W96" s="129" t="s">
        <v>242</v>
      </c>
      <c r="X96" s="129">
        <v>0</v>
      </c>
      <c r="Y96" s="133">
        <v>0</v>
      </c>
      <c r="Z96" s="125"/>
      <c r="AA96" s="129"/>
      <c r="AB96" s="129"/>
      <c r="AC96" s="129"/>
      <c r="AD96" s="125"/>
      <c r="AE96" s="129" t="str">
        <f>Tables!$E$94</f>
        <v>ROCKWOOD</v>
      </c>
      <c r="AF96" s="129"/>
      <c r="AG96" s="129"/>
      <c r="AH96" s="131">
        <v>0.0859</v>
      </c>
      <c r="AI96" s="125">
        <v>0.0946</v>
      </c>
      <c r="AJ96" s="129">
        <v>0.2985</v>
      </c>
      <c r="AK96" s="125">
        <v>5.1414</v>
      </c>
      <c r="AL96" s="129">
        <v>0.1569</v>
      </c>
      <c r="AM96" s="125">
        <v>0.0786</v>
      </c>
      <c r="AN96" s="114">
        <f t="shared" si="24"/>
        <v>0.6306</v>
      </c>
      <c r="AO96" s="126">
        <f t="shared" si="19"/>
        <v>9.5576</v>
      </c>
      <c r="AP96" s="130">
        <f t="shared" si="20"/>
        <v>0.5861</v>
      </c>
      <c r="AQ96" s="134">
        <f t="shared" si="21"/>
        <v>16.4602</v>
      </c>
      <c r="AR96" s="135" t="s">
        <v>118</v>
      </c>
      <c r="AS96" s="190"/>
      <c r="AT96" s="198">
        <f t="shared" si="25"/>
        <v>0</v>
      </c>
      <c r="AU96" s="173">
        <v>16.4602</v>
      </c>
      <c r="AV96" s="165" t="s">
        <v>118</v>
      </c>
      <c r="AW96" s="173">
        <v>0</v>
      </c>
      <c r="AX96">
        <v>0.6306</v>
      </c>
      <c r="AY96">
        <f t="shared" si="26"/>
        <v>0.6306</v>
      </c>
      <c r="AZ96">
        <f t="shared" si="27"/>
        <v>0</v>
      </c>
      <c r="BA96">
        <f t="shared" si="28"/>
        <v>0</v>
      </c>
      <c r="BB96">
        <f t="shared" si="29"/>
        <v>0</v>
      </c>
      <c r="BC96">
        <f t="shared" si="30"/>
        <v>0</v>
      </c>
      <c r="BD96" s="8" t="s">
        <v>118</v>
      </c>
      <c r="BE96" s="9">
        <v>14</v>
      </c>
      <c r="BF96">
        <v>5.0638</v>
      </c>
      <c r="BG96">
        <v>1.2527</v>
      </c>
      <c r="BH96">
        <v>6.3165</v>
      </c>
      <c r="BI96">
        <v>9.5576</v>
      </c>
      <c r="BJ96">
        <v>0.5861</v>
      </c>
      <c r="BK96">
        <v>10.1437</v>
      </c>
    </row>
    <row r="97" spans="1:63" ht="16.5" customHeight="1">
      <c r="A97" s="128" t="s">
        <v>119</v>
      </c>
      <c r="B97" s="161"/>
      <c r="C97" s="129" t="s">
        <v>547</v>
      </c>
      <c r="D97" s="129">
        <v>0.4576</v>
      </c>
      <c r="E97" s="115">
        <v>0</v>
      </c>
      <c r="F97" s="125"/>
      <c r="G97" s="129" t="s">
        <v>205</v>
      </c>
      <c r="H97" s="129">
        <v>4.4626</v>
      </c>
      <c r="I97" s="129">
        <v>1.3521</v>
      </c>
      <c r="J97" s="125"/>
      <c r="K97" s="129" t="s">
        <v>195</v>
      </c>
      <c r="L97" s="129">
        <v>0.4917</v>
      </c>
      <c r="M97" s="129">
        <v>0</v>
      </c>
      <c r="N97" s="126">
        <f t="shared" si="22"/>
        <v>5.4119</v>
      </c>
      <c r="O97" s="130">
        <f t="shared" si="23"/>
        <v>1.3521</v>
      </c>
      <c r="P97" s="131">
        <v>0.0701</v>
      </c>
      <c r="Q97" s="132">
        <f>Tables!$D$13</f>
        <v>0</v>
      </c>
      <c r="R97" s="125"/>
      <c r="S97" s="129"/>
      <c r="T97" s="129"/>
      <c r="U97" s="133"/>
      <c r="V97" s="125"/>
      <c r="W97" s="129" t="s">
        <v>242</v>
      </c>
      <c r="X97" s="129">
        <v>0</v>
      </c>
      <c r="Y97" s="133">
        <v>0</v>
      </c>
      <c r="Z97" s="125"/>
      <c r="AA97" s="129" t="s">
        <v>157</v>
      </c>
      <c r="AB97" s="129">
        <v>2.75</v>
      </c>
      <c r="AC97" s="129">
        <v>0</v>
      </c>
      <c r="AD97" s="125"/>
      <c r="AE97" s="129" t="str">
        <f>Tables!$E$94</f>
        <v>ROCKWOOD</v>
      </c>
      <c r="AF97" s="129"/>
      <c r="AG97" s="129"/>
      <c r="AH97" s="131">
        <v>0.0877</v>
      </c>
      <c r="AI97" s="125">
        <v>0.0966</v>
      </c>
      <c r="AJ97" s="129">
        <v>0.3018</v>
      </c>
      <c r="AK97" s="125">
        <v>5.2334</v>
      </c>
      <c r="AL97" s="129">
        <v>0.1602</v>
      </c>
      <c r="AM97" s="125">
        <v>0.0803</v>
      </c>
      <c r="AN97" s="114">
        <f t="shared" si="24"/>
      </c>
      <c r="AO97" s="126">
        <f t="shared" si="19"/>
        <v>8.2378</v>
      </c>
      <c r="AP97" s="130">
        <f t="shared" si="20"/>
        <v>0.5423</v>
      </c>
      <c r="AQ97" s="134">
        <f t="shared" si="21"/>
        <v>15.5441</v>
      </c>
      <c r="AR97" s="135" t="s">
        <v>119</v>
      </c>
      <c r="AS97" s="190"/>
      <c r="AT97" s="198">
        <f t="shared" si="25"/>
        <v>0</v>
      </c>
      <c r="AU97" s="173">
        <v>15.5441</v>
      </c>
      <c r="AV97" s="165" t="s">
        <v>119</v>
      </c>
      <c r="AW97" s="173"/>
      <c r="AY97">
        <f t="shared" si="26"/>
        <v>0</v>
      </c>
      <c r="AZ97">
        <f t="shared" si="27"/>
        <v>0</v>
      </c>
      <c r="BA97">
        <f t="shared" si="28"/>
        <v>0</v>
      </c>
      <c r="BB97">
        <f t="shared" si="29"/>
        <v>0</v>
      </c>
      <c r="BC97">
        <f t="shared" si="30"/>
        <v>0</v>
      </c>
      <c r="BD97" s="8" t="s">
        <v>119</v>
      </c>
      <c r="BE97" s="9">
        <v>12</v>
      </c>
      <c r="BF97">
        <v>5.4119</v>
      </c>
      <c r="BG97">
        <v>1.3521</v>
      </c>
      <c r="BH97">
        <v>6.764</v>
      </c>
      <c r="BI97">
        <v>8.2378</v>
      </c>
      <c r="BJ97">
        <v>0.5423</v>
      </c>
      <c r="BK97">
        <v>8.7801</v>
      </c>
    </row>
    <row r="98" spans="1:63" ht="16.5" customHeight="1">
      <c r="A98" s="128" t="s">
        <v>120</v>
      </c>
      <c r="B98" s="161"/>
      <c r="C98" s="129" t="s">
        <v>547</v>
      </c>
      <c r="D98" s="129">
        <v>0.4576</v>
      </c>
      <c r="E98" s="115">
        <v>0</v>
      </c>
      <c r="F98" s="125"/>
      <c r="G98" s="129" t="s">
        <v>205</v>
      </c>
      <c r="H98" s="129">
        <v>4.4626</v>
      </c>
      <c r="I98" s="129">
        <v>1.3521</v>
      </c>
      <c r="J98" s="125"/>
      <c r="K98" s="129" t="s">
        <v>195</v>
      </c>
      <c r="L98" s="129">
        <v>0.4917</v>
      </c>
      <c r="M98" s="129">
        <v>0</v>
      </c>
      <c r="N98" s="126">
        <f t="shared" si="22"/>
        <v>5.4119</v>
      </c>
      <c r="O98" s="130">
        <f t="shared" si="23"/>
        <v>1.3521</v>
      </c>
      <c r="P98" s="131">
        <v>0.0701</v>
      </c>
      <c r="Q98" s="132">
        <f>Tables!$D$13</f>
        <v>0</v>
      </c>
      <c r="R98" s="125"/>
      <c r="S98" s="129" t="s">
        <v>149</v>
      </c>
      <c r="T98" s="129">
        <v>3.4902</v>
      </c>
      <c r="U98" s="133">
        <v>0</v>
      </c>
      <c r="V98" s="125"/>
      <c r="W98" s="129" t="s">
        <v>242</v>
      </c>
      <c r="X98" s="129">
        <v>0</v>
      </c>
      <c r="Y98" s="133">
        <v>0</v>
      </c>
      <c r="Z98" s="125"/>
      <c r="AA98" s="129"/>
      <c r="AB98" s="129"/>
      <c r="AC98" s="129"/>
      <c r="AD98" s="125"/>
      <c r="AE98" s="129" t="str">
        <f>Tables!$E$94</f>
        <v>ROCKWOOD</v>
      </c>
      <c r="AF98" s="129"/>
      <c r="AG98" s="129"/>
      <c r="AH98" s="131">
        <v>0.0877</v>
      </c>
      <c r="AI98" s="125">
        <v>0.0966</v>
      </c>
      <c r="AJ98" s="129">
        <v>0.3018</v>
      </c>
      <c r="AK98" s="125">
        <v>5.2334</v>
      </c>
      <c r="AL98" s="129">
        <v>0.1602</v>
      </c>
      <c r="AM98" s="125">
        <v>0.0803</v>
      </c>
      <c r="AN98" s="114">
        <f t="shared" si="24"/>
      </c>
      <c r="AO98" s="126">
        <f t="shared" si="19"/>
        <v>8.978</v>
      </c>
      <c r="AP98" s="130">
        <f t="shared" si="20"/>
        <v>0.5423</v>
      </c>
      <c r="AQ98" s="134">
        <f t="shared" si="21"/>
        <v>16.2843</v>
      </c>
      <c r="AR98" s="135" t="s">
        <v>120</v>
      </c>
      <c r="AS98" s="190"/>
      <c r="AT98" s="198">
        <f t="shared" si="25"/>
        <v>0</v>
      </c>
      <c r="AU98" s="173">
        <v>16.2843</v>
      </c>
      <c r="AV98" s="165" t="s">
        <v>120</v>
      </c>
      <c r="AW98" s="173"/>
      <c r="AY98">
        <f t="shared" si="26"/>
        <v>0</v>
      </c>
      <c r="AZ98">
        <f t="shared" si="27"/>
        <v>0</v>
      </c>
      <c r="BA98">
        <f t="shared" si="28"/>
        <v>0</v>
      </c>
      <c r="BB98">
        <f t="shared" si="29"/>
        <v>0</v>
      </c>
      <c r="BC98">
        <f t="shared" si="30"/>
        <v>0</v>
      </c>
      <c r="BD98" s="8" t="s">
        <v>120</v>
      </c>
      <c r="BE98" s="9">
        <v>12</v>
      </c>
      <c r="BF98">
        <v>5.4119</v>
      </c>
      <c r="BG98">
        <v>1.3521</v>
      </c>
      <c r="BH98">
        <v>6.764</v>
      </c>
      <c r="BI98">
        <v>8.978</v>
      </c>
      <c r="BJ98">
        <v>0.5423</v>
      </c>
      <c r="BK98">
        <v>9.5203</v>
      </c>
    </row>
    <row r="99" spans="1:63" ht="16.5" customHeight="1">
      <c r="A99" s="128" t="s">
        <v>121</v>
      </c>
      <c r="B99" s="161"/>
      <c r="C99" s="129" t="s">
        <v>547</v>
      </c>
      <c r="D99" s="129">
        <v>0.4185</v>
      </c>
      <c r="E99" s="115">
        <v>0</v>
      </c>
      <c r="F99" s="125"/>
      <c r="G99" s="129" t="s">
        <v>205</v>
      </c>
      <c r="H99" s="129">
        <v>4.3289</v>
      </c>
      <c r="I99" s="129">
        <v>1.3116</v>
      </c>
      <c r="J99" s="125"/>
      <c r="K99" s="129" t="s">
        <v>195</v>
      </c>
      <c r="L99" s="129">
        <v>0.4689</v>
      </c>
      <c r="M99" s="129">
        <v>0</v>
      </c>
      <c r="N99" s="126">
        <f t="shared" si="22"/>
        <v>5.2162999999999995</v>
      </c>
      <c r="O99" s="130">
        <f t="shared" si="23"/>
        <v>1.3116</v>
      </c>
      <c r="P99" s="131">
        <v>0.0646</v>
      </c>
      <c r="Q99" s="132">
        <f>Tables!$H$13</f>
        <v>0</v>
      </c>
      <c r="R99" s="125"/>
      <c r="S99" s="129" t="s">
        <v>180</v>
      </c>
      <c r="T99" s="129">
        <v>6.5802</v>
      </c>
      <c r="U99" s="133">
        <v>0.1752</v>
      </c>
      <c r="V99" s="125"/>
      <c r="W99" s="129" t="s">
        <v>242</v>
      </c>
      <c r="X99" s="129">
        <v>0</v>
      </c>
      <c r="Y99" s="133">
        <v>0</v>
      </c>
      <c r="Z99" s="125"/>
      <c r="AA99" s="129"/>
      <c r="AB99" s="129"/>
      <c r="AC99" s="129"/>
      <c r="AD99" s="125"/>
      <c r="AE99" s="129" t="str">
        <f>Tables!$E$94</f>
        <v>ROCKWOOD</v>
      </c>
      <c r="AF99" s="129"/>
      <c r="AG99" s="129"/>
      <c r="AH99" s="131">
        <v>0.0829</v>
      </c>
      <c r="AI99" s="125">
        <v>0.089</v>
      </c>
      <c r="AJ99" s="129">
        <v>0.2776</v>
      </c>
      <c r="AK99" s="125">
        <v>4.7863</v>
      </c>
      <c r="AL99" s="129">
        <v>0.1469</v>
      </c>
      <c r="AM99" s="125">
        <v>0.0739</v>
      </c>
      <c r="AN99" s="114">
        <f t="shared" si="24"/>
        <v>1.7054999999999998</v>
      </c>
      <c r="AO99" s="126">
        <f t="shared" si="19"/>
        <v>13.3085</v>
      </c>
      <c r="AP99" s="130">
        <f t="shared" si="20"/>
        <v>0.6736</v>
      </c>
      <c r="AQ99" s="134">
        <f t="shared" si="21"/>
        <v>20.51</v>
      </c>
      <c r="AR99" s="135" t="s">
        <v>121</v>
      </c>
      <c r="AS99" s="190"/>
      <c r="AT99" s="198">
        <f t="shared" si="25"/>
        <v>0</v>
      </c>
      <c r="AU99" s="173">
        <v>20.51</v>
      </c>
      <c r="AV99" s="165" t="s">
        <v>121</v>
      </c>
      <c r="AW99" s="173">
        <v>0.3235</v>
      </c>
      <c r="AX99">
        <v>1.382</v>
      </c>
      <c r="AY99">
        <f t="shared" si="26"/>
        <v>1.7054999999999998</v>
      </c>
      <c r="AZ99">
        <f t="shared" si="27"/>
        <v>0</v>
      </c>
      <c r="BA99">
        <f t="shared" si="28"/>
        <v>0</v>
      </c>
      <c r="BB99">
        <f t="shared" si="29"/>
        <v>0</v>
      </c>
      <c r="BC99">
        <f t="shared" si="30"/>
        <v>0</v>
      </c>
      <c r="BD99" s="8" t="s">
        <v>121</v>
      </c>
      <c r="BE99" s="9">
        <v>26</v>
      </c>
      <c r="BF99">
        <v>5.2163</v>
      </c>
      <c r="BG99">
        <v>1.3116</v>
      </c>
      <c r="BH99">
        <v>6.5279</v>
      </c>
      <c r="BI99">
        <v>13.3085</v>
      </c>
      <c r="BJ99">
        <v>0.6736</v>
      </c>
      <c r="BK99">
        <v>13.9821</v>
      </c>
    </row>
    <row r="100" spans="1:63" ht="16.5" customHeight="1">
      <c r="A100" s="128" t="s">
        <v>122</v>
      </c>
      <c r="B100" s="161"/>
      <c r="C100" s="129" t="s">
        <v>547</v>
      </c>
      <c r="D100" s="129">
        <v>0.4185</v>
      </c>
      <c r="E100" s="115">
        <v>0</v>
      </c>
      <c r="F100" s="125"/>
      <c r="G100" s="129" t="s">
        <v>219</v>
      </c>
      <c r="H100" s="129">
        <v>4.7448</v>
      </c>
      <c r="I100" s="129">
        <v>1.8563</v>
      </c>
      <c r="J100" s="125"/>
      <c r="K100" s="129" t="s">
        <v>195</v>
      </c>
      <c r="L100" s="129">
        <v>0.4689</v>
      </c>
      <c r="M100" s="129">
        <v>0</v>
      </c>
      <c r="N100" s="126">
        <f t="shared" si="22"/>
        <v>5.632199999999999</v>
      </c>
      <c r="O100" s="130">
        <f t="shared" si="23"/>
        <v>1.8563</v>
      </c>
      <c r="P100" s="131">
        <v>0.0646</v>
      </c>
      <c r="Q100" s="132">
        <f>Tables!$H$13</f>
        <v>0</v>
      </c>
      <c r="R100" s="125"/>
      <c r="S100" s="129" t="s">
        <v>180</v>
      </c>
      <c r="T100" s="129">
        <v>6.5802</v>
      </c>
      <c r="U100" s="133">
        <v>0.1752</v>
      </c>
      <c r="V100" s="125"/>
      <c r="W100" s="129" t="s">
        <v>242</v>
      </c>
      <c r="X100" s="129">
        <v>0</v>
      </c>
      <c r="Y100" s="133">
        <v>0</v>
      </c>
      <c r="Z100" s="125"/>
      <c r="AA100" s="129"/>
      <c r="AB100" s="129"/>
      <c r="AC100" s="129"/>
      <c r="AD100" s="125"/>
      <c r="AE100" s="129" t="str">
        <f>Tables!$E$94</f>
        <v>ROCKWOOD</v>
      </c>
      <c r="AF100" s="129"/>
      <c r="AG100" s="129"/>
      <c r="AH100" s="131">
        <v>0.0829</v>
      </c>
      <c r="AI100" s="125">
        <v>0.089</v>
      </c>
      <c r="AJ100" s="129">
        <v>0.2776</v>
      </c>
      <c r="AK100" s="125">
        <v>4.7863</v>
      </c>
      <c r="AL100" s="129">
        <v>0.1469</v>
      </c>
      <c r="AM100" s="125">
        <v>0.0739</v>
      </c>
      <c r="AN100" s="114">
        <f t="shared" si="24"/>
        <v>1.5312999999999999</v>
      </c>
      <c r="AO100" s="126">
        <f t="shared" si="19"/>
        <v>13.1343</v>
      </c>
      <c r="AP100" s="130">
        <f t="shared" si="20"/>
        <v>0.6736</v>
      </c>
      <c r="AQ100" s="134">
        <f t="shared" si="21"/>
        <v>21.2964</v>
      </c>
      <c r="AR100" s="135" t="s">
        <v>122</v>
      </c>
      <c r="AS100" s="190"/>
      <c r="AT100" s="198">
        <f t="shared" si="25"/>
        <v>0</v>
      </c>
      <c r="AU100" s="173">
        <v>21.2964</v>
      </c>
      <c r="AV100" s="165" t="s">
        <v>122</v>
      </c>
      <c r="AW100" s="173">
        <v>0.3235</v>
      </c>
      <c r="AX100">
        <v>1.2078</v>
      </c>
      <c r="AY100">
        <f t="shared" si="26"/>
        <v>1.5312999999999999</v>
      </c>
      <c r="AZ100">
        <f t="shared" si="27"/>
        <v>0</v>
      </c>
      <c r="BA100">
        <f t="shared" si="28"/>
        <v>0</v>
      </c>
      <c r="BB100">
        <f t="shared" si="29"/>
        <v>0</v>
      </c>
      <c r="BC100">
        <f t="shared" si="30"/>
        <v>0</v>
      </c>
      <c r="BD100" s="8" t="s">
        <v>122</v>
      </c>
      <c r="BE100" s="9">
        <v>26</v>
      </c>
      <c r="BF100">
        <v>5.6322</v>
      </c>
      <c r="BG100">
        <v>1.8563</v>
      </c>
      <c r="BH100">
        <v>7.4885</v>
      </c>
      <c r="BI100">
        <v>13.1343</v>
      </c>
      <c r="BJ100">
        <v>0.6736</v>
      </c>
      <c r="BK100">
        <v>13.8079</v>
      </c>
    </row>
    <row r="101" spans="1:63" ht="16.5" customHeight="1">
      <c r="A101" s="128" t="s">
        <v>123</v>
      </c>
      <c r="B101" s="161"/>
      <c r="C101" s="129" t="s">
        <v>547</v>
      </c>
      <c r="D101" s="129">
        <v>0.4576</v>
      </c>
      <c r="E101" s="115">
        <v>0</v>
      </c>
      <c r="F101" s="125"/>
      <c r="G101" s="129" t="s">
        <v>180</v>
      </c>
      <c r="H101" s="129">
        <v>6.5281</v>
      </c>
      <c r="I101" s="129">
        <v>0</v>
      </c>
      <c r="J101" s="125"/>
      <c r="K101" s="129" t="s">
        <v>180</v>
      </c>
      <c r="L101" s="129">
        <v>0.2828</v>
      </c>
      <c r="M101" s="129">
        <v>0.2203</v>
      </c>
      <c r="N101" s="126">
        <f t="shared" si="22"/>
        <v>7.2685</v>
      </c>
      <c r="O101" s="130">
        <f t="shared" si="23"/>
        <v>0.2203</v>
      </c>
      <c r="P101" s="131">
        <v>0.0701</v>
      </c>
      <c r="Q101" s="132">
        <f>Tables!$D$13</f>
        <v>0</v>
      </c>
      <c r="R101" s="125"/>
      <c r="S101" s="129"/>
      <c r="T101" s="129"/>
      <c r="U101" s="133"/>
      <c r="V101" s="125"/>
      <c r="W101" s="129"/>
      <c r="X101" s="129"/>
      <c r="Y101" s="133"/>
      <c r="Z101" s="125"/>
      <c r="AA101" s="129"/>
      <c r="AB101" s="129"/>
      <c r="AC101" s="129"/>
      <c r="AD101" s="125"/>
      <c r="AE101" s="129"/>
      <c r="AF101" s="129"/>
      <c r="AG101" s="129"/>
      <c r="AH101" s="131">
        <v>0.0369</v>
      </c>
      <c r="AI101" s="125"/>
      <c r="AJ101" s="129"/>
      <c r="AK101" s="125">
        <v>5.2334</v>
      </c>
      <c r="AL101" s="129">
        <v>0.1602</v>
      </c>
      <c r="AM101" s="125">
        <v>0.0803</v>
      </c>
      <c r="AN101" s="114">
        <f t="shared" si="24"/>
      </c>
      <c r="AO101" s="126">
        <f t="shared" si="19"/>
        <v>5.3404</v>
      </c>
      <c r="AP101" s="130">
        <f t="shared" si="20"/>
        <v>0.2405</v>
      </c>
      <c r="AQ101" s="134">
        <f t="shared" si="21"/>
        <v>13.069700000000001</v>
      </c>
      <c r="AR101" s="135" t="s">
        <v>123</v>
      </c>
      <c r="AS101" s="190"/>
      <c r="AT101" s="198">
        <f t="shared" si="25"/>
        <v>0</v>
      </c>
      <c r="AU101" s="173">
        <v>13.0697</v>
      </c>
      <c r="AV101" s="165" t="s">
        <v>123</v>
      </c>
      <c r="AW101" s="173"/>
      <c r="AY101">
        <f t="shared" si="26"/>
        <v>0</v>
      </c>
      <c r="AZ101">
        <f t="shared" si="27"/>
        <v>0</v>
      </c>
      <c r="BA101">
        <f t="shared" si="28"/>
        <v>0</v>
      </c>
      <c r="BB101">
        <f t="shared" si="29"/>
        <v>0</v>
      </c>
      <c r="BC101">
        <f t="shared" si="30"/>
        <v>0</v>
      </c>
      <c r="BD101" s="8" t="s">
        <v>123</v>
      </c>
      <c r="BE101" s="9">
        <v>9</v>
      </c>
      <c r="BF101">
        <v>7.2685</v>
      </c>
      <c r="BG101">
        <v>0.2203</v>
      </c>
      <c r="BH101">
        <v>7.4888</v>
      </c>
      <c r="BI101">
        <v>5.3404</v>
      </c>
      <c r="BJ101">
        <v>0.2405</v>
      </c>
      <c r="BK101">
        <v>5.5809</v>
      </c>
    </row>
    <row r="102" spans="1:63" ht="16.5" customHeight="1">
      <c r="A102" s="128" t="s">
        <v>124</v>
      </c>
      <c r="B102" s="161"/>
      <c r="C102" s="129" t="s">
        <v>547</v>
      </c>
      <c r="D102" s="129">
        <v>0.4576</v>
      </c>
      <c r="E102" s="115">
        <v>0</v>
      </c>
      <c r="F102" s="125"/>
      <c r="G102" s="129" t="s">
        <v>180</v>
      </c>
      <c r="H102" s="129">
        <v>6.5281</v>
      </c>
      <c r="I102" s="129">
        <v>0</v>
      </c>
      <c r="J102" s="125"/>
      <c r="K102" s="129" t="s">
        <v>180</v>
      </c>
      <c r="L102" s="129">
        <v>0.2828</v>
      </c>
      <c r="M102" s="129">
        <v>0.2203</v>
      </c>
      <c r="N102" s="126">
        <f t="shared" si="22"/>
        <v>7.2685</v>
      </c>
      <c r="O102" s="130">
        <f t="shared" si="23"/>
        <v>0.2203</v>
      </c>
      <c r="P102" s="131">
        <v>0.0701</v>
      </c>
      <c r="Q102" s="132">
        <f>Tables!$D$13</f>
        <v>0</v>
      </c>
      <c r="R102" s="125"/>
      <c r="S102" s="129"/>
      <c r="T102" s="129"/>
      <c r="U102" s="133"/>
      <c r="V102" s="125"/>
      <c r="W102" s="129" t="s">
        <v>222</v>
      </c>
      <c r="X102" s="129">
        <v>3.4269</v>
      </c>
      <c r="Y102" s="133">
        <v>0</v>
      </c>
      <c r="Z102" s="125"/>
      <c r="AA102" s="129"/>
      <c r="AB102" s="129"/>
      <c r="AC102" s="129"/>
      <c r="AD102" s="125"/>
      <c r="AE102" s="129"/>
      <c r="AF102" s="129"/>
      <c r="AG102" s="129"/>
      <c r="AH102" s="131">
        <v>0.0369</v>
      </c>
      <c r="AI102" s="125"/>
      <c r="AJ102" s="129"/>
      <c r="AK102" s="125">
        <v>5.2334</v>
      </c>
      <c r="AL102" s="129">
        <v>0.1602</v>
      </c>
      <c r="AM102" s="125">
        <v>0.0803</v>
      </c>
      <c r="AN102" s="114">
        <f t="shared" si="24"/>
      </c>
      <c r="AO102" s="126">
        <f t="shared" si="19"/>
        <v>8.767299999999999</v>
      </c>
      <c r="AP102" s="130">
        <f t="shared" si="20"/>
        <v>0.2405</v>
      </c>
      <c r="AQ102" s="134">
        <f t="shared" si="21"/>
        <v>16.4966</v>
      </c>
      <c r="AR102" s="135" t="s">
        <v>124</v>
      </c>
      <c r="AS102" s="190"/>
      <c r="AT102" s="198">
        <f t="shared" si="25"/>
        <v>0</v>
      </c>
      <c r="AU102" s="173">
        <v>16.4966</v>
      </c>
      <c r="AV102" s="165" t="s">
        <v>124</v>
      </c>
      <c r="AW102" s="173"/>
      <c r="AY102">
        <f t="shared" si="26"/>
        <v>0</v>
      </c>
      <c r="AZ102">
        <f t="shared" si="27"/>
        <v>0</v>
      </c>
      <c r="BA102">
        <f t="shared" si="28"/>
        <v>0</v>
      </c>
      <c r="BB102">
        <f t="shared" si="29"/>
        <v>0</v>
      </c>
      <c r="BC102">
        <f t="shared" si="30"/>
        <v>0</v>
      </c>
      <c r="BD102" s="8" t="s">
        <v>124</v>
      </c>
      <c r="BE102" s="9">
        <v>10</v>
      </c>
      <c r="BF102">
        <v>7.2685</v>
      </c>
      <c r="BG102">
        <v>0.2203</v>
      </c>
      <c r="BH102">
        <v>7.4888</v>
      </c>
      <c r="BI102">
        <v>8.7673</v>
      </c>
      <c r="BJ102">
        <v>0.2405</v>
      </c>
      <c r="BK102">
        <v>9.0078</v>
      </c>
    </row>
    <row r="103" spans="1:63" ht="16.5" customHeight="1">
      <c r="A103" s="128" t="s">
        <v>125</v>
      </c>
      <c r="B103" s="161"/>
      <c r="C103" s="129" t="s">
        <v>547</v>
      </c>
      <c r="D103" s="129">
        <v>0.4576</v>
      </c>
      <c r="E103" s="115">
        <v>0</v>
      </c>
      <c r="F103" s="125" t="s">
        <v>48</v>
      </c>
      <c r="G103" s="129" t="s">
        <v>156</v>
      </c>
      <c r="H103" s="129">
        <v>4.5268</v>
      </c>
      <c r="I103" s="129">
        <v>1.6735</v>
      </c>
      <c r="J103" s="125"/>
      <c r="K103" s="129" t="s">
        <v>195</v>
      </c>
      <c r="L103" s="129">
        <v>0.4917</v>
      </c>
      <c r="M103" s="129">
        <v>0</v>
      </c>
      <c r="N103" s="126">
        <f t="shared" si="22"/>
        <v>5.4761</v>
      </c>
      <c r="O103" s="130">
        <f t="shared" si="23"/>
        <v>1.6735</v>
      </c>
      <c r="P103" s="131">
        <v>0.0701</v>
      </c>
      <c r="Q103" s="132">
        <f>Tables!$D$13</f>
        <v>0</v>
      </c>
      <c r="R103" s="125"/>
      <c r="S103" s="129"/>
      <c r="T103" s="129"/>
      <c r="U103" s="133"/>
      <c r="V103" s="125"/>
      <c r="W103" s="129"/>
      <c r="X103" s="129"/>
      <c r="Y103" s="133"/>
      <c r="Z103" s="125"/>
      <c r="AA103" s="129" t="s">
        <v>157</v>
      </c>
      <c r="AB103" s="129">
        <v>2.75</v>
      </c>
      <c r="AC103" s="129">
        <v>0</v>
      </c>
      <c r="AD103" s="125"/>
      <c r="AE103" s="129"/>
      <c r="AF103" s="129"/>
      <c r="AG103" s="129"/>
      <c r="AH103" s="131">
        <v>0.0877</v>
      </c>
      <c r="AI103" s="125"/>
      <c r="AJ103" s="129"/>
      <c r="AK103" s="125">
        <v>5.2334</v>
      </c>
      <c r="AL103" s="129">
        <v>0.1602</v>
      </c>
      <c r="AM103" s="125">
        <v>0.0803</v>
      </c>
      <c r="AN103" s="114">
        <f t="shared" si="24"/>
      </c>
      <c r="AO103" s="126">
        <f t="shared" si="19"/>
        <v>8.1412</v>
      </c>
      <c r="AP103" s="130">
        <f t="shared" si="20"/>
        <v>0.2405</v>
      </c>
      <c r="AQ103" s="134">
        <f t="shared" si="21"/>
        <v>15.5313</v>
      </c>
      <c r="AR103" s="135" t="s">
        <v>125</v>
      </c>
      <c r="AS103" s="190"/>
      <c r="AT103" s="198">
        <f t="shared" si="25"/>
        <v>0</v>
      </c>
      <c r="AU103" s="173">
        <v>15.5313</v>
      </c>
      <c r="AV103" s="165" t="s">
        <v>125</v>
      </c>
      <c r="AW103" s="173"/>
      <c r="AY103">
        <f t="shared" si="26"/>
        <v>0</v>
      </c>
      <c r="AZ103">
        <f t="shared" si="27"/>
        <v>0</v>
      </c>
      <c r="BA103">
        <f t="shared" si="28"/>
        <v>0</v>
      </c>
      <c r="BB103">
        <f t="shared" si="29"/>
        <v>0</v>
      </c>
      <c r="BC103">
        <f t="shared" si="30"/>
        <v>0</v>
      </c>
      <c r="BD103" s="8" t="s">
        <v>125</v>
      </c>
      <c r="BE103" s="9">
        <v>10</v>
      </c>
      <c r="BF103">
        <v>5.4761</v>
      </c>
      <c r="BG103">
        <v>1.6735</v>
      </c>
      <c r="BH103">
        <v>7.1496</v>
      </c>
      <c r="BI103">
        <v>8.1412</v>
      </c>
      <c r="BJ103">
        <v>0.2405</v>
      </c>
      <c r="BK103">
        <v>8.3817</v>
      </c>
    </row>
    <row r="104" spans="1:63" ht="16.5" customHeight="1">
      <c r="A104" s="128" t="s">
        <v>126</v>
      </c>
      <c r="B104" s="161"/>
      <c r="C104" s="129" t="s">
        <v>547</v>
      </c>
      <c r="D104" s="129">
        <v>0.4576</v>
      </c>
      <c r="E104" s="115">
        <v>0</v>
      </c>
      <c r="F104" s="125"/>
      <c r="G104" s="129" t="s">
        <v>180</v>
      </c>
      <c r="H104" s="129">
        <v>6.5281</v>
      </c>
      <c r="I104" s="129">
        <v>0</v>
      </c>
      <c r="J104" s="125"/>
      <c r="K104" s="129" t="s">
        <v>180</v>
      </c>
      <c r="L104" s="129">
        <v>0.2828</v>
      </c>
      <c r="M104" s="129">
        <v>0.2203</v>
      </c>
      <c r="N104" s="126">
        <f aca="true" t="shared" si="31" ref="N104:N132">D104+H104+L104</f>
        <v>7.2685</v>
      </c>
      <c r="O104" s="130">
        <f aca="true" t="shared" si="32" ref="O104:O132">E104+I104+M104</f>
        <v>0.2203</v>
      </c>
      <c r="P104" s="131">
        <v>0.0701</v>
      </c>
      <c r="Q104" s="132">
        <f>Tables!$D$13</f>
        <v>0</v>
      </c>
      <c r="R104" s="125"/>
      <c r="S104" s="129"/>
      <c r="T104" s="129"/>
      <c r="U104" s="133"/>
      <c r="V104" s="125"/>
      <c r="W104" s="129"/>
      <c r="X104" s="129"/>
      <c r="Y104" s="133"/>
      <c r="Z104" s="125"/>
      <c r="AA104" s="129" t="s">
        <v>150</v>
      </c>
      <c r="AB104" s="129">
        <v>1.7752</v>
      </c>
      <c r="AC104" s="129">
        <v>0.0682</v>
      </c>
      <c r="AD104" s="125"/>
      <c r="AE104" s="129"/>
      <c r="AF104" s="129"/>
      <c r="AG104" s="129"/>
      <c r="AH104" s="131">
        <v>0.0369</v>
      </c>
      <c r="AI104" s="125"/>
      <c r="AJ104" s="129"/>
      <c r="AK104" s="125">
        <v>5.2334</v>
      </c>
      <c r="AL104" s="129">
        <v>0.1602</v>
      </c>
      <c r="AM104" s="125">
        <v>0.0803</v>
      </c>
      <c r="AN104" s="114">
        <f t="shared" si="24"/>
      </c>
      <c r="AO104" s="126">
        <f t="shared" si="19"/>
        <v>7.1156</v>
      </c>
      <c r="AP104" s="130">
        <f t="shared" si="20"/>
        <v>0.3087</v>
      </c>
      <c r="AQ104" s="134">
        <f t="shared" si="21"/>
        <v>14.9131</v>
      </c>
      <c r="AR104" s="135" t="s">
        <v>126</v>
      </c>
      <c r="AS104" s="190"/>
      <c r="AT104" s="198">
        <f t="shared" si="25"/>
        <v>0</v>
      </c>
      <c r="AU104" s="173">
        <v>14.9131</v>
      </c>
      <c r="AV104" s="165" t="s">
        <v>126</v>
      </c>
      <c r="AW104" s="173"/>
      <c r="AY104">
        <f t="shared" si="26"/>
        <v>0</v>
      </c>
      <c r="AZ104">
        <f t="shared" si="27"/>
        <v>0</v>
      </c>
      <c r="BA104">
        <f t="shared" si="28"/>
        <v>0</v>
      </c>
      <c r="BB104">
        <f t="shared" si="29"/>
        <v>0</v>
      </c>
      <c r="BC104">
        <f t="shared" si="30"/>
        <v>0</v>
      </c>
      <c r="BD104" s="8" t="s">
        <v>126</v>
      </c>
      <c r="BE104" s="9">
        <v>11</v>
      </c>
      <c r="BF104">
        <v>7.2685</v>
      </c>
      <c r="BG104">
        <v>0.2203</v>
      </c>
      <c r="BH104">
        <v>7.4888</v>
      </c>
      <c r="BI104">
        <v>7.1156</v>
      </c>
      <c r="BJ104">
        <v>0.3087</v>
      </c>
      <c r="BK104">
        <v>7.4243</v>
      </c>
    </row>
    <row r="105" spans="1:63" ht="16.5" customHeight="1">
      <c r="A105" s="128" t="s">
        <v>127</v>
      </c>
      <c r="B105" s="161"/>
      <c r="C105" s="129" t="s">
        <v>547</v>
      </c>
      <c r="D105" s="129">
        <v>0.4576</v>
      </c>
      <c r="E105" s="115">
        <v>0</v>
      </c>
      <c r="F105" s="125" t="s">
        <v>48</v>
      </c>
      <c r="G105" s="129" t="s">
        <v>156</v>
      </c>
      <c r="H105" s="129">
        <v>4.5268</v>
      </c>
      <c r="I105" s="129">
        <v>1.6735</v>
      </c>
      <c r="J105" s="125"/>
      <c r="K105" s="129" t="s">
        <v>195</v>
      </c>
      <c r="L105" s="129">
        <v>0.4917</v>
      </c>
      <c r="M105" s="129">
        <v>0</v>
      </c>
      <c r="N105" s="126">
        <f t="shared" si="31"/>
        <v>5.4761</v>
      </c>
      <c r="O105" s="130">
        <f t="shared" si="32"/>
        <v>1.6735</v>
      </c>
      <c r="P105" s="131">
        <v>0.0701</v>
      </c>
      <c r="Q105" s="132">
        <f>Tables!$D$13</f>
        <v>0</v>
      </c>
      <c r="R105" s="125"/>
      <c r="S105" s="129"/>
      <c r="T105" s="129"/>
      <c r="U105" s="133"/>
      <c r="V105" s="125"/>
      <c r="W105" s="129" t="s">
        <v>238</v>
      </c>
      <c r="X105" s="129">
        <v>0.2423</v>
      </c>
      <c r="Y105" s="133">
        <v>0</v>
      </c>
      <c r="Z105" s="125"/>
      <c r="AA105" s="129" t="s">
        <v>157</v>
      </c>
      <c r="AB105" s="129">
        <v>2.75</v>
      </c>
      <c r="AC105" s="129">
        <v>0</v>
      </c>
      <c r="AD105" s="125"/>
      <c r="AE105" s="129"/>
      <c r="AF105" s="129"/>
      <c r="AG105" s="129"/>
      <c r="AH105" s="131">
        <v>0.0877</v>
      </c>
      <c r="AI105" s="125"/>
      <c r="AJ105" s="129"/>
      <c r="AK105" s="125">
        <v>5.2334</v>
      </c>
      <c r="AL105" s="129">
        <v>0.1602</v>
      </c>
      <c r="AM105" s="125">
        <v>0.0803</v>
      </c>
      <c r="AN105" s="114">
        <f t="shared" si="24"/>
      </c>
      <c r="AO105" s="126">
        <f t="shared" si="19"/>
        <v>8.3835</v>
      </c>
      <c r="AP105" s="130">
        <f t="shared" si="20"/>
        <v>0.2405</v>
      </c>
      <c r="AQ105" s="134">
        <f t="shared" si="21"/>
        <v>15.7736</v>
      </c>
      <c r="AR105" s="135" t="s">
        <v>127</v>
      </c>
      <c r="AS105" s="190"/>
      <c r="AT105" s="198">
        <f t="shared" si="25"/>
        <v>0</v>
      </c>
      <c r="AU105" s="173">
        <v>15.7736</v>
      </c>
      <c r="AV105" s="165" t="s">
        <v>127</v>
      </c>
      <c r="AW105" s="173"/>
      <c r="AY105">
        <f t="shared" si="26"/>
        <v>0</v>
      </c>
      <c r="AZ105">
        <f t="shared" si="27"/>
        <v>0</v>
      </c>
      <c r="BA105">
        <f t="shared" si="28"/>
        <v>0</v>
      </c>
      <c r="BB105">
        <f t="shared" si="29"/>
        <v>0</v>
      </c>
      <c r="BC105">
        <f t="shared" si="30"/>
        <v>0</v>
      </c>
      <c r="BD105" s="8" t="s">
        <v>127</v>
      </c>
      <c r="BE105" s="9">
        <v>11</v>
      </c>
      <c r="BF105">
        <v>5.4761</v>
      </c>
      <c r="BG105">
        <v>1.6735</v>
      </c>
      <c r="BH105">
        <v>7.1496</v>
      </c>
      <c r="BI105">
        <v>8.3835</v>
      </c>
      <c r="BJ105">
        <v>0.2405</v>
      </c>
      <c r="BK105">
        <v>8.624</v>
      </c>
    </row>
    <row r="106" spans="1:63" ht="16.5" customHeight="1">
      <c r="A106" s="128" t="s">
        <v>128</v>
      </c>
      <c r="B106" s="161"/>
      <c r="C106" s="129" t="s">
        <v>547</v>
      </c>
      <c r="D106" s="129">
        <v>0.4576</v>
      </c>
      <c r="E106" s="115">
        <v>0</v>
      </c>
      <c r="F106" s="125" t="s">
        <v>48</v>
      </c>
      <c r="G106" s="129" t="s">
        <v>156</v>
      </c>
      <c r="H106" s="129">
        <v>4.5268</v>
      </c>
      <c r="I106" s="129">
        <v>1.6735</v>
      </c>
      <c r="J106" s="125"/>
      <c r="K106" s="129" t="s">
        <v>195</v>
      </c>
      <c r="L106" s="129">
        <v>0.4917</v>
      </c>
      <c r="M106" s="129">
        <v>0</v>
      </c>
      <c r="N106" s="126">
        <f t="shared" si="31"/>
        <v>5.4761</v>
      </c>
      <c r="O106" s="130">
        <f t="shared" si="32"/>
        <v>1.6735</v>
      </c>
      <c r="P106" s="131">
        <v>0.0701</v>
      </c>
      <c r="Q106" s="132">
        <f>Tables!$D$13</f>
        <v>0</v>
      </c>
      <c r="R106" s="125"/>
      <c r="S106" s="129"/>
      <c r="T106" s="129"/>
      <c r="U106" s="133"/>
      <c r="V106" s="125"/>
      <c r="W106" s="129" t="s">
        <v>246</v>
      </c>
      <c r="X106" s="129">
        <v>0</v>
      </c>
      <c r="Y106" s="133">
        <v>0</v>
      </c>
      <c r="Z106" s="125"/>
      <c r="AA106" s="129" t="s">
        <v>157</v>
      </c>
      <c r="AB106" s="129">
        <v>2.75</v>
      </c>
      <c r="AC106" s="129">
        <v>0</v>
      </c>
      <c r="AD106" s="125"/>
      <c r="AE106" s="129"/>
      <c r="AF106" s="129"/>
      <c r="AG106" s="129"/>
      <c r="AH106" s="131">
        <v>0.0877</v>
      </c>
      <c r="AI106" s="125"/>
      <c r="AJ106" s="129"/>
      <c r="AK106" s="125">
        <v>5.2334</v>
      </c>
      <c r="AL106" s="129">
        <v>0.1602</v>
      </c>
      <c r="AM106" s="125"/>
      <c r="AN106" s="114">
        <f t="shared" si="24"/>
      </c>
      <c r="AO106" s="126">
        <f t="shared" si="19"/>
        <v>8.1412</v>
      </c>
      <c r="AP106" s="130">
        <f t="shared" si="20"/>
        <v>0.1602</v>
      </c>
      <c r="AQ106" s="134">
        <f t="shared" si="21"/>
        <v>15.450999999999999</v>
      </c>
      <c r="AR106" s="135" t="s">
        <v>128</v>
      </c>
      <c r="AS106" s="190"/>
      <c r="AT106" s="198">
        <f t="shared" si="25"/>
        <v>0</v>
      </c>
      <c r="AU106" s="173">
        <v>15.451</v>
      </c>
      <c r="AV106" s="165" t="s">
        <v>128</v>
      </c>
      <c r="AW106" s="173"/>
      <c r="AY106">
        <f t="shared" si="26"/>
        <v>0</v>
      </c>
      <c r="AZ106">
        <f t="shared" si="27"/>
        <v>0</v>
      </c>
      <c r="BA106">
        <f t="shared" si="28"/>
        <v>0</v>
      </c>
      <c r="BB106">
        <f t="shared" si="29"/>
        <v>0</v>
      </c>
      <c r="BC106">
        <f t="shared" si="30"/>
        <v>0</v>
      </c>
      <c r="BD106" s="8" t="s">
        <v>128</v>
      </c>
      <c r="BE106" s="9">
        <v>10</v>
      </c>
      <c r="BF106">
        <v>5.4761</v>
      </c>
      <c r="BG106">
        <v>1.6735</v>
      </c>
      <c r="BH106">
        <v>7.1496</v>
      </c>
      <c r="BI106">
        <v>8.1412</v>
      </c>
      <c r="BJ106">
        <v>0.1602</v>
      </c>
      <c r="BK106">
        <v>8.3014</v>
      </c>
    </row>
    <row r="107" spans="1:63" ht="16.5" customHeight="1">
      <c r="A107" s="128" t="s">
        <v>298</v>
      </c>
      <c r="B107" s="161"/>
      <c r="C107" s="129" t="s">
        <v>547</v>
      </c>
      <c r="D107" s="129">
        <v>0.4576</v>
      </c>
      <c r="E107" s="115">
        <v>0</v>
      </c>
      <c r="F107" s="125"/>
      <c r="G107" s="129" t="s">
        <v>208</v>
      </c>
      <c r="H107" s="129">
        <v>4.5941</v>
      </c>
      <c r="I107" s="129">
        <v>2.0196</v>
      </c>
      <c r="J107" s="125"/>
      <c r="K107" s="129" t="s">
        <v>195</v>
      </c>
      <c r="L107" s="129">
        <v>0.4917</v>
      </c>
      <c r="M107" s="129">
        <v>0</v>
      </c>
      <c r="N107" s="126">
        <f t="shared" si="31"/>
        <v>5.5434</v>
      </c>
      <c r="O107" s="130">
        <f t="shared" si="32"/>
        <v>2.0196</v>
      </c>
      <c r="P107" s="131">
        <v>0.0701</v>
      </c>
      <c r="Q107" s="132">
        <f>Tables!$D$13</f>
        <v>0</v>
      </c>
      <c r="R107" s="125"/>
      <c r="S107" s="129"/>
      <c r="T107" s="129"/>
      <c r="U107" s="133"/>
      <c r="V107" s="125"/>
      <c r="W107" s="129" t="s">
        <v>514</v>
      </c>
      <c r="X107" s="129">
        <v>0.8204</v>
      </c>
      <c r="Y107" s="133">
        <v>0</v>
      </c>
      <c r="Z107" s="125"/>
      <c r="AA107" s="129" t="s">
        <v>445</v>
      </c>
      <c r="AB107" s="129">
        <v>1.2624</v>
      </c>
      <c r="AC107" s="129">
        <v>0</v>
      </c>
      <c r="AD107" s="125"/>
      <c r="AE107" s="129"/>
      <c r="AF107" s="129"/>
      <c r="AG107" s="129"/>
      <c r="AH107" s="131">
        <v>0.0877</v>
      </c>
      <c r="AI107" s="125">
        <v>0.0966</v>
      </c>
      <c r="AJ107" s="129">
        <v>0.3018</v>
      </c>
      <c r="AK107" s="125">
        <v>5.2334</v>
      </c>
      <c r="AL107" s="129">
        <v>0.1602</v>
      </c>
      <c r="AM107" s="125">
        <v>0.0803</v>
      </c>
      <c r="AN107" s="114">
        <f t="shared" si="24"/>
      </c>
      <c r="AO107" s="126">
        <f aca="true" t="shared" si="33" ref="AO107:AO134">P107+T107+X107+AB107+AF107+AI107+AK107+AN107+AH107</f>
        <v>7.570599999999999</v>
      </c>
      <c r="AP107" s="130">
        <f aca="true" t="shared" si="34" ref="AP107:AP134">Q107+U107+Y107+AC107+AG107+AJ107+AL107+AM107</f>
        <v>0.5423</v>
      </c>
      <c r="AQ107" s="134">
        <f aca="true" t="shared" si="35" ref="AQ107:AQ134">N107+O107+AO107+AP107</f>
        <v>15.675899999999999</v>
      </c>
      <c r="AR107" s="135" t="s">
        <v>298</v>
      </c>
      <c r="AS107" s="190"/>
      <c r="AT107" s="198">
        <f t="shared" si="25"/>
        <v>0</v>
      </c>
      <c r="AU107" s="173">
        <v>15.6759</v>
      </c>
      <c r="AV107" s="165" t="s">
        <v>298</v>
      </c>
      <c r="AW107" s="173"/>
      <c r="AY107">
        <f t="shared" si="26"/>
        <v>0</v>
      </c>
      <c r="AZ107">
        <f t="shared" si="27"/>
        <v>0</v>
      </c>
      <c r="BA107">
        <f t="shared" si="28"/>
        <v>0</v>
      </c>
      <c r="BB107">
        <f t="shared" si="29"/>
        <v>0</v>
      </c>
      <c r="BC107">
        <f t="shared" si="30"/>
        <v>0</v>
      </c>
      <c r="BD107" s="8" t="s">
        <v>298</v>
      </c>
      <c r="BE107" s="9">
        <v>14</v>
      </c>
      <c r="BF107">
        <v>5.5434</v>
      </c>
      <c r="BG107">
        <v>2.0196</v>
      </c>
      <c r="BH107">
        <v>7.563</v>
      </c>
      <c r="BI107">
        <v>7.5706</v>
      </c>
      <c r="BJ107">
        <v>0.5423</v>
      </c>
      <c r="BK107">
        <v>8.1129</v>
      </c>
    </row>
    <row r="108" spans="1:63" ht="16.5" customHeight="1">
      <c r="A108" s="128" t="s">
        <v>130</v>
      </c>
      <c r="B108" s="161"/>
      <c r="C108" s="129" t="s">
        <v>547</v>
      </c>
      <c r="D108" s="129">
        <v>0.4185</v>
      </c>
      <c r="E108" s="115">
        <v>0</v>
      </c>
      <c r="F108" s="125"/>
      <c r="G108" s="129" t="s">
        <v>180</v>
      </c>
      <c r="H108" s="129">
        <v>5.9188</v>
      </c>
      <c r="I108" s="129">
        <v>0</v>
      </c>
      <c r="J108" s="125"/>
      <c r="K108" s="129" t="s">
        <v>180</v>
      </c>
      <c r="L108" s="129">
        <v>0.2565</v>
      </c>
      <c r="M108" s="129">
        <v>0.2</v>
      </c>
      <c r="N108" s="126">
        <f t="shared" si="31"/>
        <v>6.5938</v>
      </c>
      <c r="O108" s="130">
        <f t="shared" si="32"/>
        <v>0.2</v>
      </c>
      <c r="P108" s="131">
        <v>0.0646</v>
      </c>
      <c r="Q108" s="132">
        <f>Tables!$H$13</f>
        <v>0</v>
      </c>
      <c r="R108" s="125"/>
      <c r="S108" s="129" t="s">
        <v>180</v>
      </c>
      <c r="T108" s="129">
        <v>6.5802</v>
      </c>
      <c r="U108" s="133">
        <v>0.1752</v>
      </c>
      <c r="V108" s="125"/>
      <c r="W108" s="129"/>
      <c r="X108" s="129"/>
      <c r="Y108" s="133"/>
      <c r="Z108" s="125"/>
      <c r="AA108" s="129"/>
      <c r="AB108" s="129"/>
      <c r="AC108" s="129"/>
      <c r="AD108" s="125"/>
      <c r="AE108" s="129"/>
      <c r="AF108" s="129"/>
      <c r="AG108" s="129"/>
      <c r="AH108" s="131">
        <v>0.0829</v>
      </c>
      <c r="AI108" s="125">
        <v>0.089</v>
      </c>
      <c r="AJ108" s="129">
        <v>0.2776</v>
      </c>
      <c r="AK108" s="125">
        <v>4.7863</v>
      </c>
      <c r="AL108" s="129">
        <v>0.1469</v>
      </c>
      <c r="AM108" s="125">
        <v>0.0739</v>
      </c>
      <c r="AN108" s="114">
        <f t="shared" si="24"/>
        <v>2.1644</v>
      </c>
      <c r="AO108" s="126">
        <f t="shared" si="33"/>
        <v>13.7674</v>
      </c>
      <c r="AP108" s="130">
        <f t="shared" si="34"/>
        <v>0.6736</v>
      </c>
      <c r="AQ108" s="134">
        <f t="shared" si="35"/>
        <v>21.2348</v>
      </c>
      <c r="AR108" s="135" t="s">
        <v>130</v>
      </c>
      <c r="AS108" s="190"/>
      <c r="AT108" s="198">
        <f t="shared" si="25"/>
        <v>0</v>
      </c>
      <c r="AU108" s="173">
        <v>21.2348</v>
      </c>
      <c r="AV108" s="165" t="s">
        <v>130</v>
      </c>
      <c r="AW108" s="173">
        <v>0.3235</v>
      </c>
      <c r="AX108">
        <v>1.8409</v>
      </c>
      <c r="AY108">
        <f t="shared" si="26"/>
        <v>2.1644</v>
      </c>
      <c r="AZ108">
        <f t="shared" si="27"/>
        <v>0</v>
      </c>
      <c r="BA108">
        <f t="shared" si="28"/>
        <v>0</v>
      </c>
      <c r="BB108">
        <f t="shared" si="29"/>
        <v>0</v>
      </c>
      <c r="BC108">
        <f t="shared" si="30"/>
        <v>0</v>
      </c>
      <c r="BD108" s="8" t="s">
        <v>130</v>
      </c>
      <c r="BE108" s="9">
        <v>26</v>
      </c>
      <c r="BF108">
        <v>6.5938</v>
      </c>
      <c r="BG108">
        <v>0.2</v>
      </c>
      <c r="BH108">
        <v>6.7938</v>
      </c>
      <c r="BI108">
        <v>13.7674</v>
      </c>
      <c r="BJ108">
        <v>0.6736</v>
      </c>
      <c r="BK108">
        <v>14.441</v>
      </c>
    </row>
    <row r="109" spans="1:63" ht="16.5" customHeight="1">
      <c r="A109" s="128" t="s">
        <v>131</v>
      </c>
      <c r="B109" s="161"/>
      <c r="C109" s="129" t="s">
        <v>547</v>
      </c>
      <c r="D109" s="129">
        <v>0.4185</v>
      </c>
      <c r="E109" s="115">
        <v>0</v>
      </c>
      <c r="F109" s="125"/>
      <c r="G109" s="129" t="s">
        <v>180</v>
      </c>
      <c r="H109" s="129">
        <v>5.9188</v>
      </c>
      <c r="I109" s="129">
        <v>0</v>
      </c>
      <c r="J109" s="125"/>
      <c r="K109" s="129" t="s">
        <v>180</v>
      </c>
      <c r="L109" s="129">
        <v>0.2565</v>
      </c>
      <c r="M109" s="129">
        <v>0.2</v>
      </c>
      <c r="N109" s="126">
        <f t="shared" si="31"/>
        <v>6.5938</v>
      </c>
      <c r="O109" s="130">
        <f t="shared" si="32"/>
        <v>0.2</v>
      </c>
      <c r="P109" s="131">
        <v>0.0646</v>
      </c>
      <c r="Q109" s="132">
        <f>Tables!$H$13</f>
        <v>0</v>
      </c>
      <c r="R109" s="125"/>
      <c r="S109" s="129" t="s">
        <v>180</v>
      </c>
      <c r="T109" s="129">
        <v>6.5802</v>
      </c>
      <c r="U109" s="133">
        <v>0.1752</v>
      </c>
      <c r="V109" s="125"/>
      <c r="W109" s="129"/>
      <c r="X109" s="129"/>
      <c r="Y109" s="133"/>
      <c r="Z109" s="125"/>
      <c r="AA109" s="129"/>
      <c r="AB109" s="129"/>
      <c r="AC109" s="129"/>
      <c r="AD109" s="125"/>
      <c r="AE109" s="129"/>
      <c r="AF109" s="129"/>
      <c r="AG109" s="129"/>
      <c r="AH109" s="131">
        <v>0.0829</v>
      </c>
      <c r="AI109" s="125">
        <v>0.089</v>
      </c>
      <c r="AJ109" s="129">
        <v>0.2776</v>
      </c>
      <c r="AK109" s="125">
        <v>4.7863</v>
      </c>
      <c r="AL109" s="129">
        <v>0.1469</v>
      </c>
      <c r="AM109" s="125">
        <v>0.0739</v>
      </c>
      <c r="AN109" s="114">
        <f t="shared" si="24"/>
        <v>2.1644</v>
      </c>
      <c r="AO109" s="126">
        <f t="shared" si="33"/>
        <v>13.7674</v>
      </c>
      <c r="AP109" s="130">
        <f t="shared" si="34"/>
        <v>0.6736</v>
      </c>
      <c r="AQ109" s="134">
        <f t="shared" si="35"/>
        <v>21.2348</v>
      </c>
      <c r="AR109" s="135" t="s">
        <v>131</v>
      </c>
      <c r="AS109" s="190"/>
      <c r="AT109" s="198">
        <f t="shared" si="25"/>
        <v>0</v>
      </c>
      <c r="AU109" s="173">
        <v>21.2348</v>
      </c>
      <c r="AV109" s="165" t="s">
        <v>131</v>
      </c>
      <c r="AW109" s="173">
        <v>0.3235</v>
      </c>
      <c r="AX109">
        <v>1.8409</v>
      </c>
      <c r="AY109">
        <f t="shared" si="26"/>
        <v>2.1644</v>
      </c>
      <c r="AZ109">
        <f t="shared" si="27"/>
        <v>0</v>
      </c>
      <c r="BA109">
        <f t="shared" si="28"/>
        <v>0</v>
      </c>
      <c r="BB109">
        <f t="shared" si="29"/>
        <v>0</v>
      </c>
      <c r="BC109">
        <f t="shared" si="30"/>
        <v>0</v>
      </c>
      <c r="BD109" s="8" t="s">
        <v>131</v>
      </c>
      <c r="BE109" s="9">
        <v>26</v>
      </c>
      <c r="BF109">
        <v>6.5938</v>
      </c>
      <c r="BG109">
        <v>0.2</v>
      </c>
      <c r="BH109">
        <v>6.7938</v>
      </c>
      <c r="BI109">
        <v>13.7674</v>
      </c>
      <c r="BJ109">
        <v>0.6736</v>
      </c>
      <c r="BK109">
        <v>14.441</v>
      </c>
    </row>
    <row r="110" spans="1:63" ht="16.5" customHeight="1">
      <c r="A110" s="128" t="s">
        <v>132</v>
      </c>
      <c r="B110" s="161"/>
      <c r="C110" s="129" t="s">
        <v>547</v>
      </c>
      <c r="D110" s="129">
        <v>0.4185</v>
      </c>
      <c r="E110" s="115">
        <v>0</v>
      </c>
      <c r="F110" s="125"/>
      <c r="G110" s="129" t="s">
        <v>202</v>
      </c>
      <c r="H110" s="129">
        <v>4.7425</v>
      </c>
      <c r="I110" s="129">
        <v>0.968</v>
      </c>
      <c r="J110" s="125"/>
      <c r="K110" s="129" t="s">
        <v>195</v>
      </c>
      <c r="L110" s="129">
        <v>0.4689</v>
      </c>
      <c r="M110" s="129">
        <v>0</v>
      </c>
      <c r="N110" s="126">
        <f t="shared" si="31"/>
        <v>5.629899999999999</v>
      </c>
      <c r="O110" s="130">
        <f t="shared" si="32"/>
        <v>0.968</v>
      </c>
      <c r="P110" s="131">
        <v>0.0646</v>
      </c>
      <c r="Q110" s="132">
        <f>Tables!$H$13</f>
        <v>0</v>
      </c>
      <c r="R110" s="125"/>
      <c r="S110" s="129" t="s">
        <v>180</v>
      </c>
      <c r="T110" s="129">
        <v>6.5802</v>
      </c>
      <c r="U110" s="133">
        <v>0.1752</v>
      </c>
      <c r="V110" s="125"/>
      <c r="W110" s="129"/>
      <c r="X110" s="129"/>
      <c r="Y110" s="133"/>
      <c r="Z110" s="125"/>
      <c r="AA110" s="129"/>
      <c r="AB110" s="129"/>
      <c r="AC110" s="129"/>
      <c r="AD110" s="125"/>
      <c r="AE110" s="129"/>
      <c r="AF110" s="129"/>
      <c r="AG110" s="129"/>
      <c r="AH110" s="131">
        <v>0.0829</v>
      </c>
      <c r="AI110" s="125">
        <v>0.089</v>
      </c>
      <c r="AJ110" s="129">
        <v>0.2776</v>
      </c>
      <c r="AK110" s="125">
        <v>4.7863</v>
      </c>
      <c r="AL110" s="129">
        <v>0.1469</v>
      </c>
      <c r="AM110" s="125">
        <v>0.0739</v>
      </c>
      <c r="AN110" s="114">
        <f t="shared" si="24"/>
        <v>1.7094999999999998</v>
      </c>
      <c r="AO110" s="126">
        <f t="shared" si="33"/>
        <v>13.3125</v>
      </c>
      <c r="AP110" s="130">
        <f t="shared" si="34"/>
        <v>0.6736</v>
      </c>
      <c r="AQ110" s="134">
        <f t="shared" si="35"/>
        <v>20.584</v>
      </c>
      <c r="AR110" s="135" t="s">
        <v>132</v>
      </c>
      <c r="AS110" s="190"/>
      <c r="AT110" s="198">
        <f t="shared" si="25"/>
        <v>0</v>
      </c>
      <c r="AU110" s="173">
        <v>20.584</v>
      </c>
      <c r="AV110" s="165" t="s">
        <v>132</v>
      </c>
      <c r="AW110" s="173">
        <v>0.3235</v>
      </c>
      <c r="AX110">
        <v>1.386</v>
      </c>
      <c r="AY110">
        <f t="shared" si="26"/>
        <v>1.7094999999999998</v>
      </c>
      <c r="AZ110">
        <f t="shared" si="27"/>
        <v>0</v>
      </c>
      <c r="BA110">
        <f t="shared" si="28"/>
        <v>0</v>
      </c>
      <c r="BB110">
        <f t="shared" si="29"/>
        <v>0</v>
      </c>
      <c r="BC110">
        <f t="shared" si="30"/>
        <v>0</v>
      </c>
      <c r="BD110" s="8" t="s">
        <v>132</v>
      </c>
      <c r="BE110" s="9">
        <v>25</v>
      </c>
      <c r="BF110">
        <v>5.6299</v>
      </c>
      <c r="BG110">
        <v>0.968</v>
      </c>
      <c r="BH110">
        <v>6.5979</v>
      </c>
      <c r="BI110">
        <v>13.3125</v>
      </c>
      <c r="BJ110">
        <v>0.6736</v>
      </c>
      <c r="BK110">
        <v>13.9861</v>
      </c>
    </row>
    <row r="111" spans="1:63" ht="16.5" customHeight="1">
      <c r="A111" s="128" t="s">
        <v>133</v>
      </c>
      <c r="B111" s="161"/>
      <c r="C111" s="129" t="s">
        <v>547</v>
      </c>
      <c r="D111" s="129">
        <v>0.4185</v>
      </c>
      <c r="E111" s="115">
        <v>0</v>
      </c>
      <c r="F111" s="125"/>
      <c r="G111" s="129" t="s">
        <v>202</v>
      </c>
      <c r="H111" s="129">
        <v>4.7425</v>
      </c>
      <c r="I111" s="129">
        <v>0.968</v>
      </c>
      <c r="J111" s="125"/>
      <c r="K111" s="129" t="s">
        <v>195</v>
      </c>
      <c r="L111" s="129">
        <v>0.4689</v>
      </c>
      <c r="M111" s="129">
        <v>0</v>
      </c>
      <c r="N111" s="126">
        <f t="shared" si="31"/>
        <v>5.629899999999999</v>
      </c>
      <c r="O111" s="130">
        <f t="shared" si="32"/>
        <v>0.968</v>
      </c>
      <c r="P111" s="131">
        <v>0.0646</v>
      </c>
      <c r="Q111" s="132">
        <f>Tables!$H$13</f>
        <v>0</v>
      </c>
      <c r="R111" s="125"/>
      <c r="S111" s="129" t="s">
        <v>180</v>
      </c>
      <c r="T111" s="129">
        <v>6.5802</v>
      </c>
      <c r="U111" s="133">
        <v>0.1752</v>
      </c>
      <c r="V111" s="125"/>
      <c r="W111" s="129"/>
      <c r="X111" s="129"/>
      <c r="Y111" s="133"/>
      <c r="Z111" s="125"/>
      <c r="AA111" s="129"/>
      <c r="AB111" s="129"/>
      <c r="AC111" s="129"/>
      <c r="AD111" s="125"/>
      <c r="AE111" s="129"/>
      <c r="AF111" s="129"/>
      <c r="AG111" s="129"/>
      <c r="AH111" s="131">
        <v>0.0829</v>
      </c>
      <c r="AI111" s="125">
        <v>0.089</v>
      </c>
      <c r="AJ111" s="129">
        <v>0.2776</v>
      </c>
      <c r="AK111" s="125">
        <v>4.7863</v>
      </c>
      <c r="AL111" s="129">
        <v>0.1469</v>
      </c>
      <c r="AM111" s="125">
        <v>0.0739</v>
      </c>
      <c r="AN111" s="114">
        <f t="shared" si="24"/>
        <v>1.7094999999999998</v>
      </c>
      <c r="AO111" s="126">
        <f t="shared" si="33"/>
        <v>13.3125</v>
      </c>
      <c r="AP111" s="130">
        <f t="shared" si="34"/>
        <v>0.6736</v>
      </c>
      <c r="AQ111" s="134">
        <f t="shared" si="35"/>
        <v>20.584</v>
      </c>
      <c r="AR111" s="135" t="s">
        <v>133</v>
      </c>
      <c r="AS111" s="190"/>
      <c r="AT111" s="198">
        <f t="shared" si="25"/>
        <v>0</v>
      </c>
      <c r="AU111" s="173">
        <v>20.584</v>
      </c>
      <c r="AV111" s="165" t="s">
        <v>133</v>
      </c>
      <c r="AW111" s="173">
        <v>0.3235</v>
      </c>
      <c r="AX111">
        <v>1.386</v>
      </c>
      <c r="AY111">
        <f t="shared" si="26"/>
        <v>1.7094999999999998</v>
      </c>
      <c r="AZ111">
        <f t="shared" si="27"/>
        <v>0</v>
      </c>
      <c r="BA111">
        <f t="shared" si="28"/>
        <v>0</v>
      </c>
      <c r="BB111">
        <f t="shared" si="29"/>
        <v>0</v>
      </c>
      <c r="BC111">
        <f t="shared" si="30"/>
        <v>0</v>
      </c>
      <c r="BD111" s="8" t="s">
        <v>133</v>
      </c>
      <c r="BE111" s="9">
        <v>25</v>
      </c>
      <c r="BF111">
        <v>5.6299</v>
      </c>
      <c r="BG111">
        <v>0.968</v>
      </c>
      <c r="BH111">
        <v>6.5979</v>
      </c>
      <c r="BI111">
        <v>13.3125</v>
      </c>
      <c r="BJ111">
        <v>0.6736</v>
      </c>
      <c r="BK111">
        <v>13.9861</v>
      </c>
    </row>
    <row r="112" spans="1:63" ht="16.5" customHeight="1">
      <c r="A112" s="128" t="s">
        <v>134</v>
      </c>
      <c r="B112" s="161"/>
      <c r="C112" s="129" t="s">
        <v>547</v>
      </c>
      <c r="D112" s="129">
        <v>0.4185</v>
      </c>
      <c r="E112" s="115">
        <v>0</v>
      </c>
      <c r="F112" s="125"/>
      <c r="G112" s="129" t="s">
        <v>202</v>
      </c>
      <c r="H112" s="129">
        <v>4.7425</v>
      </c>
      <c r="I112" s="129">
        <v>0.968</v>
      </c>
      <c r="J112" s="125"/>
      <c r="K112" s="129" t="s">
        <v>195</v>
      </c>
      <c r="L112" s="129">
        <v>0.4689</v>
      </c>
      <c r="M112" s="129">
        <v>0</v>
      </c>
      <c r="N112" s="126">
        <f t="shared" si="31"/>
        <v>5.629899999999999</v>
      </c>
      <c r="O112" s="130">
        <f t="shared" si="32"/>
        <v>0.968</v>
      </c>
      <c r="P112" s="131">
        <v>0.0646</v>
      </c>
      <c r="Q112" s="132">
        <f>Tables!$H$13</f>
        <v>0</v>
      </c>
      <c r="R112" s="125"/>
      <c r="S112" s="129" t="s">
        <v>180</v>
      </c>
      <c r="T112" s="129">
        <v>6.5802</v>
      </c>
      <c r="U112" s="133">
        <v>0.1752</v>
      </c>
      <c r="V112" s="125"/>
      <c r="W112" s="129"/>
      <c r="X112" s="129"/>
      <c r="Y112" s="133"/>
      <c r="Z112" s="125"/>
      <c r="AA112" s="129"/>
      <c r="AB112" s="129"/>
      <c r="AC112" s="129"/>
      <c r="AD112" s="125"/>
      <c r="AE112" s="129"/>
      <c r="AF112" s="129"/>
      <c r="AG112" s="129"/>
      <c r="AH112" s="131">
        <v>0.0829</v>
      </c>
      <c r="AI112" s="125">
        <v>0.089</v>
      </c>
      <c r="AJ112" s="129">
        <v>0.2776</v>
      </c>
      <c r="AK112" s="125">
        <v>4.7863</v>
      </c>
      <c r="AL112" s="129">
        <v>0.1469</v>
      </c>
      <c r="AM112" s="125">
        <v>0.0739</v>
      </c>
      <c r="AN112" s="114">
        <f t="shared" si="24"/>
        <v>1.7094999999999998</v>
      </c>
      <c r="AO112" s="126">
        <f t="shared" si="33"/>
        <v>13.3125</v>
      </c>
      <c r="AP112" s="130">
        <f t="shared" si="34"/>
        <v>0.6736</v>
      </c>
      <c r="AQ112" s="134">
        <f t="shared" si="35"/>
        <v>20.584</v>
      </c>
      <c r="AR112" s="135" t="s">
        <v>134</v>
      </c>
      <c r="AS112" s="190"/>
      <c r="AT112" s="198">
        <f t="shared" si="25"/>
        <v>0</v>
      </c>
      <c r="AU112" s="173">
        <v>20.584</v>
      </c>
      <c r="AV112" s="165" t="s">
        <v>134</v>
      </c>
      <c r="AW112" s="173">
        <v>0.3235</v>
      </c>
      <c r="AX112">
        <v>1.386</v>
      </c>
      <c r="AY112">
        <f t="shared" si="26"/>
        <v>1.7094999999999998</v>
      </c>
      <c r="AZ112">
        <f t="shared" si="27"/>
        <v>0</v>
      </c>
      <c r="BA112">
        <f t="shared" si="28"/>
        <v>0</v>
      </c>
      <c r="BB112">
        <f t="shared" si="29"/>
        <v>0</v>
      </c>
      <c r="BC112">
        <f t="shared" si="30"/>
        <v>0</v>
      </c>
      <c r="BD112" s="8" t="s">
        <v>134</v>
      </c>
      <c r="BE112" s="9">
        <v>25</v>
      </c>
      <c r="BF112">
        <v>5.6299</v>
      </c>
      <c r="BG112">
        <v>0.968</v>
      </c>
      <c r="BH112">
        <v>6.5979</v>
      </c>
      <c r="BI112">
        <v>13.3125</v>
      </c>
      <c r="BJ112">
        <v>0.6736</v>
      </c>
      <c r="BK112">
        <v>13.9861</v>
      </c>
    </row>
    <row r="113" spans="1:63" ht="16.5" customHeight="1">
      <c r="A113" s="128" t="s">
        <v>135</v>
      </c>
      <c r="B113" s="161"/>
      <c r="C113" s="129" t="s">
        <v>547</v>
      </c>
      <c r="D113" s="129">
        <v>0.4185</v>
      </c>
      <c r="E113" s="115">
        <v>0</v>
      </c>
      <c r="F113" s="125"/>
      <c r="G113" s="129" t="s">
        <v>202</v>
      </c>
      <c r="H113" s="129">
        <v>4.7425</v>
      </c>
      <c r="I113" s="129">
        <v>0.968</v>
      </c>
      <c r="J113" s="125"/>
      <c r="K113" s="129" t="s">
        <v>195</v>
      </c>
      <c r="L113" s="129">
        <v>0.4689</v>
      </c>
      <c r="M113" s="129">
        <v>0</v>
      </c>
      <c r="N113" s="126">
        <f t="shared" si="31"/>
        <v>5.629899999999999</v>
      </c>
      <c r="O113" s="130">
        <f t="shared" si="32"/>
        <v>0.968</v>
      </c>
      <c r="P113" s="131">
        <v>0.0646</v>
      </c>
      <c r="Q113" s="132">
        <f>Tables!$H$13</f>
        <v>0</v>
      </c>
      <c r="R113" s="125"/>
      <c r="S113" s="129" t="s">
        <v>180</v>
      </c>
      <c r="T113" s="129">
        <v>6.5802</v>
      </c>
      <c r="U113" s="133">
        <v>0.1752</v>
      </c>
      <c r="V113" s="125"/>
      <c r="W113" s="129"/>
      <c r="X113" s="129"/>
      <c r="Y113" s="133"/>
      <c r="Z113" s="125"/>
      <c r="AA113" s="129"/>
      <c r="AB113" s="129"/>
      <c r="AC113" s="129"/>
      <c r="AD113" s="125"/>
      <c r="AE113" s="129"/>
      <c r="AF113" s="129"/>
      <c r="AG113" s="129"/>
      <c r="AH113" s="131">
        <v>0.0829</v>
      </c>
      <c r="AI113" s="125">
        <v>0.089</v>
      </c>
      <c r="AJ113" s="129">
        <v>0.2776</v>
      </c>
      <c r="AK113" s="125">
        <v>4.7863</v>
      </c>
      <c r="AL113" s="129">
        <v>0.1469</v>
      </c>
      <c r="AM113" s="125">
        <v>0.0739</v>
      </c>
      <c r="AN113" s="114">
        <f t="shared" si="24"/>
        <v>1.7094999999999998</v>
      </c>
      <c r="AO113" s="126">
        <f t="shared" si="33"/>
        <v>13.3125</v>
      </c>
      <c r="AP113" s="130">
        <f t="shared" si="34"/>
        <v>0.6736</v>
      </c>
      <c r="AQ113" s="134">
        <f t="shared" si="35"/>
        <v>20.584</v>
      </c>
      <c r="AR113" s="135" t="s">
        <v>135</v>
      </c>
      <c r="AS113" s="190"/>
      <c r="AT113" s="198">
        <f t="shared" si="25"/>
        <v>0</v>
      </c>
      <c r="AU113" s="173">
        <v>20.584</v>
      </c>
      <c r="AV113" s="165" t="s">
        <v>135</v>
      </c>
      <c r="AW113" s="173">
        <v>0.3235</v>
      </c>
      <c r="AX113">
        <v>1.386</v>
      </c>
      <c r="AY113">
        <f t="shared" si="26"/>
        <v>1.7094999999999998</v>
      </c>
      <c r="AZ113">
        <f t="shared" si="27"/>
        <v>0</v>
      </c>
      <c r="BA113">
        <f t="shared" si="28"/>
        <v>0</v>
      </c>
      <c r="BB113">
        <f t="shared" si="29"/>
        <v>0</v>
      </c>
      <c r="BC113">
        <f t="shared" si="30"/>
        <v>0</v>
      </c>
      <c r="BD113" s="8" t="s">
        <v>135</v>
      </c>
      <c r="BE113" s="9">
        <v>25</v>
      </c>
      <c r="BF113">
        <v>5.6299</v>
      </c>
      <c r="BG113">
        <v>0.968</v>
      </c>
      <c r="BH113">
        <v>6.5979</v>
      </c>
      <c r="BI113">
        <v>13.3125</v>
      </c>
      <c r="BJ113">
        <v>0.6736</v>
      </c>
      <c r="BK113">
        <v>13.9861</v>
      </c>
    </row>
    <row r="114" spans="1:63" ht="16.5" customHeight="1">
      <c r="A114" s="128" t="s">
        <v>136</v>
      </c>
      <c r="B114" s="161"/>
      <c r="C114" s="129" t="s">
        <v>547</v>
      </c>
      <c r="D114" s="129">
        <v>0.4185</v>
      </c>
      <c r="E114" s="115">
        <v>0</v>
      </c>
      <c r="F114" s="125"/>
      <c r="G114" s="129" t="s">
        <v>205</v>
      </c>
      <c r="H114" s="129">
        <v>4.3289</v>
      </c>
      <c r="I114" s="129">
        <v>1.3116</v>
      </c>
      <c r="J114" s="125"/>
      <c r="K114" s="129" t="s">
        <v>195</v>
      </c>
      <c r="L114" s="129">
        <v>0.4689</v>
      </c>
      <c r="M114" s="129">
        <v>0</v>
      </c>
      <c r="N114" s="126">
        <f t="shared" si="31"/>
        <v>5.2162999999999995</v>
      </c>
      <c r="O114" s="130">
        <f t="shared" si="32"/>
        <v>1.3116</v>
      </c>
      <c r="P114" s="131">
        <v>0.0646</v>
      </c>
      <c r="Q114" s="132">
        <f>Tables!$H$13</f>
        <v>0</v>
      </c>
      <c r="R114" s="125"/>
      <c r="S114" s="129" t="s">
        <v>180</v>
      </c>
      <c r="T114" s="129">
        <v>6.5802</v>
      </c>
      <c r="U114" s="133">
        <v>0.1752</v>
      </c>
      <c r="V114" s="125"/>
      <c r="W114" s="129"/>
      <c r="X114" s="129"/>
      <c r="Y114" s="133"/>
      <c r="Z114" s="125"/>
      <c r="AA114" s="129"/>
      <c r="AB114" s="129"/>
      <c r="AC114" s="129"/>
      <c r="AD114" s="125"/>
      <c r="AE114" s="129"/>
      <c r="AF114" s="129"/>
      <c r="AG114" s="129"/>
      <c r="AH114" s="131">
        <v>0.0829</v>
      </c>
      <c r="AI114" s="125">
        <v>0.089</v>
      </c>
      <c r="AJ114" s="129">
        <v>0.2776</v>
      </c>
      <c r="AK114" s="125">
        <v>4.7863</v>
      </c>
      <c r="AL114" s="129">
        <v>0.1469</v>
      </c>
      <c r="AM114" s="125">
        <v>0.0739</v>
      </c>
      <c r="AN114" s="114">
        <f t="shared" si="24"/>
        <v>1.7054999999999998</v>
      </c>
      <c r="AO114" s="126">
        <f t="shared" si="33"/>
        <v>13.3085</v>
      </c>
      <c r="AP114" s="130">
        <f t="shared" si="34"/>
        <v>0.6736</v>
      </c>
      <c r="AQ114" s="134">
        <f t="shared" si="35"/>
        <v>20.51</v>
      </c>
      <c r="AR114" s="135" t="s">
        <v>136</v>
      </c>
      <c r="AS114" s="190"/>
      <c r="AT114" s="198">
        <f t="shared" si="25"/>
        <v>0</v>
      </c>
      <c r="AU114" s="173">
        <v>20.51</v>
      </c>
      <c r="AV114" s="165" t="s">
        <v>136</v>
      </c>
      <c r="AW114" s="173">
        <v>0.3235</v>
      </c>
      <c r="AX114">
        <v>1.382</v>
      </c>
      <c r="AY114">
        <f t="shared" si="26"/>
        <v>1.7054999999999998</v>
      </c>
      <c r="AZ114">
        <f t="shared" si="27"/>
        <v>0</v>
      </c>
      <c r="BA114">
        <f t="shared" si="28"/>
        <v>0</v>
      </c>
      <c r="BB114">
        <f t="shared" si="29"/>
        <v>0</v>
      </c>
      <c r="BC114">
        <f t="shared" si="30"/>
        <v>0</v>
      </c>
      <c r="BD114" s="8" t="s">
        <v>136</v>
      </c>
      <c r="BE114" s="9">
        <v>25</v>
      </c>
      <c r="BF114">
        <v>5.2163</v>
      </c>
      <c r="BG114">
        <v>1.3116</v>
      </c>
      <c r="BH114">
        <v>6.5279</v>
      </c>
      <c r="BI114">
        <v>13.3085</v>
      </c>
      <c r="BJ114">
        <v>0.6736</v>
      </c>
      <c r="BK114">
        <v>13.9821</v>
      </c>
    </row>
    <row r="115" spans="1:63" ht="16.5" customHeight="1">
      <c r="A115" s="128" t="s">
        <v>137</v>
      </c>
      <c r="B115" s="161"/>
      <c r="C115" s="129" t="s">
        <v>547</v>
      </c>
      <c r="D115" s="129">
        <v>0.4185</v>
      </c>
      <c r="E115" s="115">
        <v>0</v>
      </c>
      <c r="F115" s="125"/>
      <c r="G115" s="129" t="s">
        <v>180</v>
      </c>
      <c r="H115" s="129">
        <v>5.9188</v>
      </c>
      <c r="I115" s="129">
        <v>0</v>
      </c>
      <c r="J115" s="125"/>
      <c r="K115" s="129" t="s">
        <v>180</v>
      </c>
      <c r="L115" s="129">
        <v>0.2565</v>
      </c>
      <c r="M115" s="129">
        <v>0.2</v>
      </c>
      <c r="N115" s="126">
        <f t="shared" si="31"/>
        <v>6.5938</v>
      </c>
      <c r="O115" s="130">
        <f t="shared" si="32"/>
        <v>0.2</v>
      </c>
      <c r="P115" s="131">
        <v>0.0646</v>
      </c>
      <c r="Q115" s="132">
        <f>Tables!$H$13</f>
        <v>0</v>
      </c>
      <c r="R115" s="125"/>
      <c r="S115" s="129" t="s">
        <v>180</v>
      </c>
      <c r="T115" s="129">
        <v>6.5802</v>
      </c>
      <c r="U115" s="133">
        <v>0.1752</v>
      </c>
      <c r="V115" s="125"/>
      <c r="W115" s="129"/>
      <c r="X115" s="129"/>
      <c r="Y115" s="133"/>
      <c r="Z115" s="125"/>
      <c r="AA115" s="129"/>
      <c r="AB115" s="129"/>
      <c r="AC115" s="129"/>
      <c r="AD115" s="125"/>
      <c r="AE115" s="129"/>
      <c r="AF115" s="129"/>
      <c r="AG115" s="129"/>
      <c r="AH115" s="131">
        <v>0.0829</v>
      </c>
      <c r="AI115" s="125">
        <v>0.089</v>
      </c>
      <c r="AJ115" s="129">
        <v>0.2776</v>
      </c>
      <c r="AK115" s="125">
        <v>4.7863</v>
      </c>
      <c r="AL115" s="129">
        <v>0.1469</v>
      </c>
      <c r="AM115" s="125">
        <v>0.0739</v>
      </c>
      <c r="AN115" s="114">
        <f t="shared" si="24"/>
        <v>2.1644</v>
      </c>
      <c r="AO115" s="126">
        <f t="shared" si="33"/>
        <v>13.7674</v>
      </c>
      <c r="AP115" s="130">
        <f t="shared" si="34"/>
        <v>0.6736</v>
      </c>
      <c r="AQ115" s="134">
        <f t="shared" si="35"/>
        <v>21.2348</v>
      </c>
      <c r="AR115" s="135" t="s">
        <v>137</v>
      </c>
      <c r="AS115" s="190"/>
      <c r="AT115" s="198">
        <f t="shared" si="25"/>
        <v>0</v>
      </c>
      <c r="AU115" s="173">
        <v>21.2348</v>
      </c>
      <c r="AV115" s="165" t="s">
        <v>137</v>
      </c>
      <c r="AW115" s="173">
        <v>0.3235</v>
      </c>
      <c r="AX115">
        <v>1.8409</v>
      </c>
      <c r="AY115">
        <f t="shared" si="26"/>
        <v>2.1644</v>
      </c>
      <c r="AZ115">
        <f t="shared" si="27"/>
        <v>0</v>
      </c>
      <c r="BA115">
        <f t="shared" si="28"/>
        <v>0</v>
      </c>
      <c r="BB115">
        <f t="shared" si="29"/>
        <v>0</v>
      </c>
      <c r="BC115">
        <f t="shared" si="30"/>
        <v>0</v>
      </c>
      <c r="BD115" s="8" t="s">
        <v>137</v>
      </c>
      <c r="BE115" s="9">
        <v>26</v>
      </c>
      <c r="BF115">
        <v>6.5938</v>
      </c>
      <c r="BG115">
        <v>0.2</v>
      </c>
      <c r="BH115">
        <v>6.7938</v>
      </c>
      <c r="BI115">
        <v>13.7674</v>
      </c>
      <c r="BJ115">
        <v>0.6736</v>
      </c>
      <c r="BK115">
        <v>14.441</v>
      </c>
    </row>
    <row r="116" spans="1:63" ht="16.5" customHeight="1">
      <c r="A116" s="128" t="s">
        <v>138</v>
      </c>
      <c r="B116" s="161"/>
      <c r="C116" s="129" t="s">
        <v>547</v>
      </c>
      <c r="D116" s="129">
        <v>0.4185</v>
      </c>
      <c r="E116" s="115">
        <v>0</v>
      </c>
      <c r="F116" s="125"/>
      <c r="G116" s="129" t="s">
        <v>211</v>
      </c>
      <c r="H116" s="129">
        <v>4.2358</v>
      </c>
      <c r="I116" s="129">
        <v>2.0395</v>
      </c>
      <c r="J116" s="125"/>
      <c r="K116" s="129" t="s">
        <v>180</v>
      </c>
      <c r="L116" s="129">
        <v>0.2565</v>
      </c>
      <c r="M116" s="129">
        <v>0.2</v>
      </c>
      <c r="N116" s="126">
        <f t="shared" si="31"/>
        <v>4.9108</v>
      </c>
      <c r="O116" s="130">
        <f t="shared" si="32"/>
        <v>2.2395</v>
      </c>
      <c r="P116" s="131">
        <v>0.0646</v>
      </c>
      <c r="Q116" s="132">
        <f>Tables!$H$13</f>
        <v>0</v>
      </c>
      <c r="R116" s="125"/>
      <c r="S116" s="129" t="s">
        <v>180</v>
      </c>
      <c r="T116" s="129">
        <v>6.5802</v>
      </c>
      <c r="U116" s="133">
        <v>0.1752</v>
      </c>
      <c r="V116" s="125"/>
      <c r="W116" s="129"/>
      <c r="X116" s="129"/>
      <c r="Y116" s="133"/>
      <c r="Z116" s="125"/>
      <c r="AA116" s="129"/>
      <c r="AB116" s="129"/>
      <c r="AC116" s="129"/>
      <c r="AD116" s="125"/>
      <c r="AE116" s="129"/>
      <c r="AF116" s="129"/>
      <c r="AG116" s="129"/>
      <c r="AH116" s="131">
        <v>0.0829</v>
      </c>
      <c r="AI116" s="125">
        <v>0.089</v>
      </c>
      <c r="AJ116" s="129">
        <v>0.2776</v>
      </c>
      <c r="AK116" s="125">
        <v>4.7863</v>
      </c>
      <c r="AL116" s="129">
        <v>0.1469</v>
      </c>
      <c r="AM116" s="125">
        <v>0.0739</v>
      </c>
      <c r="AN116" s="114">
        <f t="shared" si="24"/>
        <v>2.1529</v>
      </c>
      <c r="AO116" s="126">
        <f t="shared" si="33"/>
        <v>13.755899999999999</v>
      </c>
      <c r="AP116" s="130">
        <f t="shared" si="34"/>
        <v>0.6736</v>
      </c>
      <c r="AQ116" s="134">
        <f t="shared" si="35"/>
        <v>21.5798</v>
      </c>
      <c r="AR116" s="135" t="s">
        <v>138</v>
      </c>
      <c r="AS116" s="190"/>
      <c r="AT116" s="198">
        <f t="shared" si="25"/>
        <v>0</v>
      </c>
      <c r="AU116" s="173">
        <v>21.5798</v>
      </c>
      <c r="AV116" s="165" t="s">
        <v>138</v>
      </c>
      <c r="AW116" s="173">
        <v>0.3235</v>
      </c>
      <c r="AX116">
        <v>1.8294</v>
      </c>
      <c r="AY116">
        <f t="shared" si="26"/>
        <v>2.1529</v>
      </c>
      <c r="AZ116">
        <f t="shared" si="27"/>
        <v>0</v>
      </c>
      <c r="BA116">
        <f t="shared" si="28"/>
        <v>0</v>
      </c>
      <c r="BB116">
        <f t="shared" si="29"/>
        <v>0</v>
      </c>
      <c r="BC116">
        <f t="shared" si="30"/>
        <v>0</v>
      </c>
      <c r="BD116" s="8" t="s">
        <v>138</v>
      </c>
      <c r="BE116" s="9">
        <v>25</v>
      </c>
      <c r="BF116">
        <v>4.9108</v>
      </c>
      <c r="BG116">
        <v>2.2395</v>
      </c>
      <c r="BH116">
        <v>7.1503</v>
      </c>
      <c r="BI116">
        <v>13.7559</v>
      </c>
      <c r="BJ116">
        <v>0.6736</v>
      </c>
      <c r="BK116">
        <v>14.4295</v>
      </c>
    </row>
    <row r="117" spans="1:63" ht="16.5" customHeight="1">
      <c r="A117" s="128" t="s">
        <v>139</v>
      </c>
      <c r="B117" s="161"/>
      <c r="C117" s="129" t="s">
        <v>547</v>
      </c>
      <c r="D117" s="129">
        <v>0.4185</v>
      </c>
      <c r="E117" s="115">
        <v>0</v>
      </c>
      <c r="F117" s="125"/>
      <c r="G117" s="129" t="s">
        <v>211</v>
      </c>
      <c r="H117" s="129">
        <v>4.2358</v>
      </c>
      <c r="I117" s="129">
        <v>2.0395</v>
      </c>
      <c r="J117" s="125"/>
      <c r="K117" s="129" t="s">
        <v>195</v>
      </c>
      <c r="L117" s="129">
        <v>0.4689</v>
      </c>
      <c r="M117" s="129">
        <v>0</v>
      </c>
      <c r="N117" s="126">
        <f t="shared" si="31"/>
        <v>5.1232</v>
      </c>
      <c r="O117" s="130">
        <f t="shared" si="32"/>
        <v>2.0395</v>
      </c>
      <c r="P117" s="131">
        <v>0.0646</v>
      </c>
      <c r="Q117" s="132">
        <f>Tables!$H$13</f>
        <v>0</v>
      </c>
      <c r="R117" s="125"/>
      <c r="S117" s="129" t="s">
        <v>180</v>
      </c>
      <c r="T117" s="129">
        <v>6.5802</v>
      </c>
      <c r="U117" s="133">
        <v>0.1752</v>
      </c>
      <c r="V117" s="125"/>
      <c r="W117" s="129"/>
      <c r="X117" s="129"/>
      <c r="Y117" s="133"/>
      <c r="Z117" s="125"/>
      <c r="AA117" s="129"/>
      <c r="AB117" s="129"/>
      <c r="AC117" s="129"/>
      <c r="AD117" s="125"/>
      <c r="AE117" s="129"/>
      <c r="AF117" s="129"/>
      <c r="AG117" s="129"/>
      <c r="AH117" s="131">
        <v>0.0829</v>
      </c>
      <c r="AI117" s="125">
        <v>0.089</v>
      </c>
      <c r="AJ117" s="129">
        <v>0.2776</v>
      </c>
      <c r="AK117" s="125">
        <v>4.7863</v>
      </c>
      <c r="AL117" s="129">
        <v>0.1469</v>
      </c>
      <c r="AM117" s="125">
        <v>0.0739</v>
      </c>
      <c r="AN117" s="114">
        <f t="shared" si="24"/>
        <v>2.1291</v>
      </c>
      <c r="AO117" s="126">
        <f t="shared" si="33"/>
        <v>13.7321</v>
      </c>
      <c r="AP117" s="130">
        <f t="shared" si="34"/>
        <v>0.6736</v>
      </c>
      <c r="AQ117" s="134">
        <f t="shared" si="35"/>
        <v>21.5684</v>
      </c>
      <c r="AR117" s="135" t="s">
        <v>139</v>
      </c>
      <c r="AS117" s="190"/>
      <c r="AT117" s="198">
        <f t="shared" si="25"/>
        <v>0</v>
      </c>
      <c r="AU117" s="173">
        <v>21.5684</v>
      </c>
      <c r="AV117" s="165" t="s">
        <v>139</v>
      </c>
      <c r="AW117" s="173">
        <v>0.3235</v>
      </c>
      <c r="AX117">
        <v>1.8056</v>
      </c>
      <c r="AY117">
        <f t="shared" si="26"/>
        <v>2.1291</v>
      </c>
      <c r="AZ117">
        <f t="shared" si="27"/>
        <v>0</v>
      </c>
      <c r="BA117">
        <f t="shared" si="28"/>
        <v>0</v>
      </c>
      <c r="BB117">
        <f t="shared" si="29"/>
        <v>0</v>
      </c>
      <c r="BC117">
        <f t="shared" si="30"/>
        <v>0</v>
      </c>
      <c r="BD117" s="8" t="s">
        <v>139</v>
      </c>
      <c r="BE117" s="9">
        <v>25</v>
      </c>
      <c r="BF117">
        <v>5.1232</v>
      </c>
      <c r="BG117">
        <v>2.0395</v>
      </c>
      <c r="BH117">
        <v>7.1627</v>
      </c>
      <c r="BI117">
        <v>13.7321</v>
      </c>
      <c r="BJ117">
        <v>0.6736</v>
      </c>
      <c r="BK117">
        <v>14.4057</v>
      </c>
    </row>
    <row r="118" spans="1:63" ht="16.5" customHeight="1">
      <c r="A118" s="128" t="s">
        <v>140</v>
      </c>
      <c r="B118" s="161"/>
      <c r="C118" s="129" t="s">
        <v>547</v>
      </c>
      <c r="D118" s="129">
        <v>0.4185</v>
      </c>
      <c r="E118" s="115">
        <v>0</v>
      </c>
      <c r="F118" s="125"/>
      <c r="G118" s="129" t="s">
        <v>180</v>
      </c>
      <c r="H118" s="129">
        <v>5.9188</v>
      </c>
      <c r="I118" s="129">
        <v>0</v>
      </c>
      <c r="J118" s="125"/>
      <c r="K118" s="129" t="s">
        <v>180</v>
      </c>
      <c r="L118" s="129">
        <v>0.2565</v>
      </c>
      <c r="M118" s="129">
        <v>0.2</v>
      </c>
      <c r="N118" s="126">
        <f t="shared" si="31"/>
        <v>6.5938</v>
      </c>
      <c r="O118" s="130">
        <f t="shared" si="32"/>
        <v>0.2</v>
      </c>
      <c r="P118" s="131">
        <v>0.0646</v>
      </c>
      <c r="Q118" s="132">
        <f>Tables!$H$13</f>
        <v>0</v>
      </c>
      <c r="R118" s="125"/>
      <c r="S118" s="129" t="s">
        <v>180</v>
      </c>
      <c r="T118" s="129">
        <v>6.5802</v>
      </c>
      <c r="U118" s="133">
        <v>0.1752</v>
      </c>
      <c r="V118" s="125"/>
      <c r="W118" s="129"/>
      <c r="X118" s="129"/>
      <c r="Y118" s="133"/>
      <c r="Z118" s="125"/>
      <c r="AA118" s="129"/>
      <c r="AB118" s="129"/>
      <c r="AC118" s="129"/>
      <c r="AD118" s="125"/>
      <c r="AE118" s="129"/>
      <c r="AF118" s="129"/>
      <c r="AG118" s="129"/>
      <c r="AH118" s="131">
        <v>0.0319</v>
      </c>
      <c r="AI118" s="125">
        <v>0.089</v>
      </c>
      <c r="AJ118" s="129">
        <v>0.2776</v>
      </c>
      <c r="AK118" s="125">
        <v>4.7863</v>
      </c>
      <c r="AL118" s="129">
        <v>0.1469</v>
      </c>
      <c r="AM118" s="125">
        <v>0.0739</v>
      </c>
      <c r="AN118" s="114">
        <f t="shared" si="24"/>
        <v>2.1646</v>
      </c>
      <c r="AO118" s="126">
        <f t="shared" si="33"/>
        <v>13.7166</v>
      </c>
      <c r="AP118" s="130">
        <f t="shared" si="34"/>
        <v>0.6736</v>
      </c>
      <c r="AQ118" s="134">
        <f t="shared" si="35"/>
        <v>21.184</v>
      </c>
      <c r="AR118" s="135" t="s">
        <v>140</v>
      </c>
      <c r="AS118" s="190"/>
      <c r="AT118" s="198">
        <f t="shared" si="25"/>
        <v>0</v>
      </c>
      <c r="AU118" s="173">
        <v>21.184</v>
      </c>
      <c r="AV118" s="165" t="s">
        <v>140</v>
      </c>
      <c r="AW118" s="173">
        <v>0.3235</v>
      </c>
      <c r="AX118">
        <v>1.8411</v>
      </c>
      <c r="AY118">
        <f t="shared" si="26"/>
        <v>2.1646</v>
      </c>
      <c r="AZ118">
        <f t="shared" si="27"/>
        <v>0</v>
      </c>
      <c r="BA118">
        <f t="shared" si="28"/>
        <v>0</v>
      </c>
      <c r="BB118">
        <f t="shared" si="29"/>
        <v>0</v>
      </c>
      <c r="BC118">
        <f t="shared" si="30"/>
        <v>0</v>
      </c>
      <c r="BD118" s="8" t="s">
        <v>140</v>
      </c>
      <c r="BE118" s="9">
        <v>26</v>
      </c>
      <c r="BF118">
        <v>6.5938</v>
      </c>
      <c r="BG118">
        <v>0.2</v>
      </c>
      <c r="BH118">
        <v>6.7938</v>
      </c>
      <c r="BI118">
        <v>13.7166</v>
      </c>
      <c r="BJ118">
        <v>0.6736</v>
      </c>
      <c r="BK118">
        <v>14.3902</v>
      </c>
    </row>
    <row r="119" spans="1:63" ht="16.5" customHeight="1">
      <c r="A119" s="128">
        <v>709</v>
      </c>
      <c r="B119" s="161"/>
      <c r="C119" s="129" t="s">
        <v>547</v>
      </c>
      <c r="D119" s="129">
        <v>0.4185</v>
      </c>
      <c r="E119" s="115">
        <v>0</v>
      </c>
      <c r="F119" s="125"/>
      <c r="G119" s="129" t="s">
        <v>180</v>
      </c>
      <c r="H119" s="129">
        <v>5.9188</v>
      </c>
      <c r="I119" s="129">
        <v>0</v>
      </c>
      <c r="J119" s="125"/>
      <c r="K119" s="129" t="s">
        <v>180</v>
      </c>
      <c r="L119" s="129">
        <v>0.2565</v>
      </c>
      <c r="M119" s="129">
        <v>0.2</v>
      </c>
      <c r="N119" s="126">
        <f t="shared" si="31"/>
        <v>6.5938</v>
      </c>
      <c r="O119" s="130">
        <f t="shared" si="32"/>
        <v>0.2</v>
      </c>
      <c r="P119" s="131">
        <v>0.0646</v>
      </c>
      <c r="Q119" s="132">
        <f>Tables!$H$13</f>
        <v>0</v>
      </c>
      <c r="R119" s="125"/>
      <c r="S119" s="129" t="s">
        <v>180</v>
      </c>
      <c r="T119" s="129">
        <v>6.5802</v>
      </c>
      <c r="U119" s="133">
        <v>0.1752</v>
      </c>
      <c r="V119" s="125"/>
      <c r="W119" s="129"/>
      <c r="X119" s="129"/>
      <c r="Y119" s="133"/>
      <c r="Z119" s="125"/>
      <c r="AA119" s="129"/>
      <c r="AB119" s="129"/>
      <c r="AC119" s="129"/>
      <c r="AD119" s="125"/>
      <c r="AE119" s="129"/>
      <c r="AF119" s="129"/>
      <c r="AG119" s="129"/>
      <c r="AH119" s="131">
        <v>0.0319</v>
      </c>
      <c r="AI119" s="125">
        <v>0.089</v>
      </c>
      <c r="AJ119" s="129">
        <v>0.2776</v>
      </c>
      <c r="AK119" s="125">
        <v>4.7863</v>
      </c>
      <c r="AL119" s="129">
        <v>0.1469</v>
      </c>
      <c r="AM119" s="125">
        <v>0.0739</v>
      </c>
      <c r="AN119" s="114">
        <f t="shared" si="24"/>
        <v>2.1646</v>
      </c>
      <c r="AO119" s="126">
        <f t="shared" si="33"/>
        <v>13.7166</v>
      </c>
      <c r="AP119" s="130">
        <f t="shared" si="34"/>
        <v>0.6736</v>
      </c>
      <c r="AQ119" s="134">
        <f t="shared" si="35"/>
        <v>21.184</v>
      </c>
      <c r="AR119" s="135">
        <v>709</v>
      </c>
      <c r="AS119" s="190"/>
      <c r="AT119" s="198">
        <f t="shared" si="25"/>
        <v>0</v>
      </c>
      <c r="AU119" s="173">
        <v>21.184</v>
      </c>
      <c r="AV119" s="165" t="s">
        <v>299</v>
      </c>
      <c r="AW119" s="173">
        <v>0.3235</v>
      </c>
      <c r="AX119">
        <v>1.8411</v>
      </c>
      <c r="AY119">
        <f t="shared" si="26"/>
        <v>2.1646</v>
      </c>
      <c r="AZ119">
        <f t="shared" si="27"/>
        <v>0</v>
      </c>
      <c r="BA119">
        <f t="shared" si="28"/>
        <v>0</v>
      </c>
      <c r="BB119">
        <f t="shared" si="29"/>
        <v>0</v>
      </c>
      <c r="BC119">
        <f t="shared" si="30"/>
        <v>0</v>
      </c>
      <c r="BD119" s="8" t="s">
        <v>299</v>
      </c>
      <c r="BE119" s="9">
        <v>26</v>
      </c>
      <c r="BF119">
        <v>6.5938</v>
      </c>
      <c r="BG119">
        <v>0.2</v>
      </c>
      <c r="BH119">
        <v>6.7938</v>
      </c>
      <c r="BI119">
        <v>13.7166</v>
      </c>
      <c r="BJ119">
        <v>0.6736</v>
      </c>
      <c r="BK119">
        <v>14.3902</v>
      </c>
    </row>
    <row r="120" spans="1:63" ht="16.5" customHeight="1">
      <c r="A120" s="128" t="s">
        <v>300</v>
      </c>
      <c r="B120" s="161"/>
      <c r="C120" s="129" t="s">
        <v>547</v>
      </c>
      <c r="D120" s="129">
        <v>0.4185</v>
      </c>
      <c r="E120" s="115">
        <v>0</v>
      </c>
      <c r="F120" s="125"/>
      <c r="G120" s="129" t="s">
        <v>180</v>
      </c>
      <c r="H120" s="129">
        <v>5.9188</v>
      </c>
      <c r="I120" s="129">
        <v>0</v>
      </c>
      <c r="J120" s="125"/>
      <c r="K120" s="129" t="s">
        <v>180</v>
      </c>
      <c r="L120" s="129">
        <v>0.2565</v>
      </c>
      <c r="M120" s="129">
        <v>0.2</v>
      </c>
      <c r="N120" s="126">
        <f aca="true" t="shared" si="36" ref="N120:O123">D120+H120+L120</f>
        <v>6.5938</v>
      </c>
      <c r="O120" s="130">
        <f t="shared" si="36"/>
        <v>0.2</v>
      </c>
      <c r="P120" s="131">
        <v>0.0646</v>
      </c>
      <c r="Q120" s="132">
        <f>Tables!$H$13</f>
        <v>0</v>
      </c>
      <c r="R120" s="125"/>
      <c r="S120" s="129" t="s">
        <v>180</v>
      </c>
      <c r="T120" s="129">
        <v>6.5802</v>
      </c>
      <c r="U120" s="133">
        <v>0.1752</v>
      </c>
      <c r="V120" s="125"/>
      <c r="W120" s="129"/>
      <c r="X120" s="129"/>
      <c r="Y120" s="133"/>
      <c r="Z120" s="125"/>
      <c r="AA120" s="129"/>
      <c r="AB120" s="129"/>
      <c r="AC120" s="129"/>
      <c r="AD120" s="125"/>
      <c r="AE120" s="129"/>
      <c r="AF120" s="129"/>
      <c r="AG120" s="129"/>
      <c r="AH120" s="131">
        <v>0.0829</v>
      </c>
      <c r="AI120" s="125">
        <v>0.089</v>
      </c>
      <c r="AJ120" s="129">
        <v>0.2776</v>
      </c>
      <c r="AK120" s="125">
        <v>4.7863</v>
      </c>
      <c r="AL120" s="129">
        <v>0.1469</v>
      </c>
      <c r="AM120" s="125">
        <v>0.0739</v>
      </c>
      <c r="AN120" s="114">
        <f t="shared" si="24"/>
        <v>2.1644</v>
      </c>
      <c r="AO120" s="126">
        <f t="shared" si="33"/>
        <v>13.7674</v>
      </c>
      <c r="AP120" s="130">
        <f t="shared" si="34"/>
        <v>0.6736</v>
      </c>
      <c r="AQ120" s="134">
        <f t="shared" si="35"/>
        <v>21.2348</v>
      </c>
      <c r="AR120" s="135" t="s">
        <v>300</v>
      </c>
      <c r="AS120" s="190"/>
      <c r="AT120" s="198">
        <f t="shared" si="25"/>
        <v>0</v>
      </c>
      <c r="AU120" s="173">
        <v>21.2348</v>
      </c>
      <c r="AV120" s="165" t="s">
        <v>300</v>
      </c>
      <c r="AW120" s="173">
        <v>0.3235</v>
      </c>
      <c r="AX120">
        <v>1.8409</v>
      </c>
      <c r="AY120">
        <f t="shared" si="26"/>
        <v>2.1644</v>
      </c>
      <c r="AZ120">
        <f t="shared" si="27"/>
        <v>0</v>
      </c>
      <c r="BA120">
        <f t="shared" si="28"/>
        <v>0</v>
      </c>
      <c r="BB120">
        <f t="shared" si="29"/>
        <v>0</v>
      </c>
      <c r="BC120">
        <f t="shared" si="30"/>
        <v>0</v>
      </c>
      <c r="BD120" s="8" t="s">
        <v>300</v>
      </c>
      <c r="BE120" s="9">
        <v>26</v>
      </c>
      <c r="BF120">
        <v>6.5938</v>
      </c>
      <c r="BG120">
        <v>0.2</v>
      </c>
      <c r="BH120">
        <v>6.7938</v>
      </c>
      <c r="BI120">
        <v>13.7674</v>
      </c>
      <c r="BJ120">
        <v>0.6736</v>
      </c>
      <c r="BK120">
        <v>14.441</v>
      </c>
    </row>
    <row r="121" spans="1:63" ht="16.5" customHeight="1">
      <c r="A121" s="128" t="s">
        <v>304</v>
      </c>
      <c r="B121" s="161"/>
      <c r="C121" s="129" t="s">
        <v>547</v>
      </c>
      <c r="D121" s="129">
        <v>0.4185</v>
      </c>
      <c r="E121" s="115">
        <v>0</v>
      </c>
      <c r="F121" s="125"/>
      <c r="G121" s="129" t="s">
        <v>202</v>
      </c>
      <c r="H121" s="129">
        <v>4.7425</v>
      </c>
      <c r="I121" s="129">
        <v>0.968</v>
      </c>
      <c r="J121" s="125"/>
      <c r="K121" s="129" t="s">
        <v>195</v>
      </c>
      <c r="L121" s="129">
        <v>0.4689</v>
      </c>
      <c r="M121" s="129">
        <v>0</v>
      </c>
      <c r="N121" s="126">
        <f t="shared" si="36"/>
        <v>5.629899999999999</v>
      </c>
      <c r="O121" s="130">
        <f t="shared" si="36"/>
        <v>0.968</v>
      </c>
      <c r="P121" s="131">
        <v>0.0646</v>
      </c>
      <c r="Q121" s="132">
        <f>Tables!$H$13</f>
        <v>0</v>
      </c>
      <c r="R121" s="125"/>
      <c r="S121" s="129" t="s">
        <v>180</v>
      </c>
      <c r="T121" s="129">
        <v>6.5802</v>
      </c>
      <c r="U121" s="133">
        <v>0.1752</v>
      </c>
      <c r="V121" s="125"/>
      <c r="W121" s="129"/>
      <c r="X121" s="129"/>
      <c r="Y121" s="133"/>
      <c r="Z121" s="125"/>
      <c r="AA121" s="129"/>
      <c r="AB121" s="129"/>
      <c r="AC121" s="129"/>
      <c r="AD121" s="125"/>
      <c r="AE121" s="129" t="s">
        <v>0</v>
      </c>
      <c r="AF121" s="129"/>
      <c r="AG121" s="129"/>
      <c r="AH121" s="131">
        <v>0.0829</v>
      </c>
      <c r="AI121" s="125">
        <v>0.089</v>
      </c>
      <c r="AJ121" s="129">
        <v>0.2776</v>
      </c>
      <c r="AK121" s="125">
        <v>4.7863</v>
      </c>
      <c r="AL121" s="129">
        <v>0.1469</v>
      </c>
      <c r="AM121" s="125">
        <v>0.0739</v>
      </c>
      <c r="AN121" s="114">
        <f t="shared" si="24"/>
        <v>1.7094999999999998</v>
      </c>
      <c r="AO121" s="126">
        <f t="shared" si="33"/>
        <v>13.3125</v>
      </c>
      <c r="AP121" s="130">
        <f t="shared" si="34"/>
        <v>0.6736</v>
      </c>
      <c r="AQ121" s="134">
        <f t="shared" si="35"/>
        <v>20.584</v>
      </c>
      <c r="AR121" s="135" t="s">
        <v>304</v>
      </c>
      <c r="AS121" s="190"/>
      <c r="AT121" s="198">
        <f t="shared" si="25"/>
        <v>0</v>
      </c>
      <c r="AU121" s="173">
        <v>20.584</v>
      </c>
      <c r="AV121" s="165" t="s">
        <v>304</v>
      </c>
      <c r="AW121" s="173">
        <v>0.3235</v>
      </c>
      <c r="AX121">
        <v>1.386</v>
      </c>
      <c r="AY121">
        <f t="shared" si="26"/>
        <v>1.7094999999999998</v>
      </c>
      <c r="AZ121">
        <f t="shared" si="27"/>
        <v>0</v>
      </c>
      <c r="BA121">
        <f t="shared" si="28"/>
        <v>0</v>
      </c>
      <c r="BB121">
        <f t="shared" si="29"/>
        <v>0</v>
      </c>
      <c r="BC121">
        <f t="shared" si="30"/>
        <v>0</v>
      </c>
      <c r="BD121" s="8" t="s">
        <v>304</v>
      </c>
      <c r="BE121" s="9">
        <v>25</v>
      </c>
      <c r="BF121">
        <v>5.6299</v>
      </c>
      <c r="BG121">
        <v>0.968</v>
      </c>
      <c r="BH121">
        <v>6.5979</v>
      </c>
      <c r="BI121">
        <v>13.3125</v>
      </c>
      <c r="BJ121">
        <v>0.6736</v>
      </c>
      <c r="BK121">
        <v>13.9861</v>
      </c>
    </row>
    <row r="122" spans="1:63" ht="16.5" customHeight="1">
      <c r="A122" s="128" t="s">
        <v>305</v>
      </c>
      <c r="B122" s="161"/>
      <c r="C122" s="129" t="s">
        <v>547</v>
      </c>
      <c r="D122" s="129">
        <v>0.4185</v>
      </c>
      <c r="E122" s="115">
        <v>0</v>
      </c>
      <c r="F122" s="125"/>
      <c r="G122" s="129" t="s">
        <v>211</v>
      </c>
      <c r="H122" s="129">
        <v>4.2358</v>
      </c>
      <c r="I122" s="129">
        <v>2.0395</v>
      </c>
      <c r="J122" s="125"/>
      <c r="K122" s="129" t="s">
        <v>195</v>
      </c>
      <c r="L122" s="129">
        <v>0.4689</v>
      </c>
      <c r="M122" s="129">
        <v>0</v>
      </c>
      <c r="N122" s="126">
        <f t="shared" si="36"/>
        <v>5.1232</v>
      </c>
      <c r="O122" s="130">
        <f t="shared" si="36"/>
        <v>2.0395</v>
      </c>
      <c r="P122" s="131">
        <v>0.0646</v>
      </c>
      <c r="Q122" s="132">
        <f>Tables!$H$13</f>
        <v>0</v>
      </c>
      <c r="R122" s="125"/>
      <c r="S122" s="129" t="s">
        <v>180</v>
      </c>
      <c r="T122" s="129">
        <v>6.5802</v>
      </c>
      <c r="U122" s="133">
        <v>0.1752</v>
      </c>
      <c r="V122" s="125"/>
      <c r="W122" s="129"/>
      <c r="X122" s="129"/>
      <c r="Y122" s="133"/>
      <c r="Z122" s="125"/>
      <c r="AA122" s="129"/>
      <c r="AB122" s="129"/>
      <c r="AC122" s="129"/>
      <c r="AD122" s="125"/>
      <c r="AE122" s="129" t="s">
        <v>0</v>
      </c>
      <c r="AF122" s="129"/>
      <c r="AG122" s="129"/>
      <c r="AH122" s="131">
        <v>0.0829</v>
      </c>
      <c r="AI122" s="125">
        <v>0.089</v>
      </c>
      <c r="AJ122" s="129">
        <v>0.2776</v>
      </c>
      <c r="AK122" s="125">
        <v>4.7863</v>
      </c>
      <c r="AL122" s="129">
        <v>0.1469</v>
      </c>
      <c r="AM122" s="125">
        <v>0.0739</v>
      </c>
      <c r="AN122" s="114">
        <f t="shared" si="24"/>
        <v>2.1291</v>
      </c>
      <c r="AO122" s="126">
        <f t="shared" si="33"/>
        <v>13.7321</v>
      </c>
      <c r="AP122" s="130">
        <f t="shared" si="34"/>
        <v>0.6736</v>
      </c>
      <c r="AQ122" s="134">
        <f t="shared" si="35"/>
        <v>21.5684</v>
      </c>
      <c r="AR122" s="135" t="s">
        <v>305</v>
      </c>
      <c r="AS122" s="190"/>
      <c r="AT122" s="198">
        <f t="shared" si="25"/>
        <v>0</v>
      </c>
      <c r="AU122" s="173">
        <v>21.5684</v>
      </c>
      <c r="AV122" s="165" t="s">
        <v>305</v>
      </c>
      <c r="AW122" s="173">
        <v>0.3235</v>
      </c>
      <c r="AX122">
        <v>1.8056</v>
      </c>
      <c r="AY122">
        <f t="shared" si="26"/>
        <v>2.1291</v>
      </c>
      <c r="AZ122">
        <f t="shared" si="27"/>
        <v>0</v>
      </c>
      <c r="BA122">
        <f t="shared" si="28"/>
        <v>0</v>
      </c>
      <c r="BB122">
        <f t="shared" si="29"/>
        <v>0</v>
      </c>
      <c r="BC122">
        <f t="shared" si="30"/>
        <v>0</v>
      </c>
      <c r="BD122" s="8" t="s">
        <v>305</v>
      </c>
      <c r="BE122" s="9">
        <v>25</v>
      </c>
      <c r="BF122">
        <v>5.1232</v>
      </c>
      <c r="BG122">
        <v>2.0395</v>
      </c>
      <c r="BH122">
        <v>7.1627</v>
      </c>
      <c r="BI122">
        <v>13.7321</v>
      </c>
      <c r="BJ122">
        <v>0.6736</v>
      </c>
      <c r="BK122">
        <v>14.4057</v>
      </c>
    </row>
    <row r="123" spans="1:63" ht="16.5" customHeight="1">
      <c r="A123" s="128" t="s">
        <v>306</v>
      </c>
      <c r="B123" s="161"/>
      <c r="C123" s="129" t="s">
        <v>547</v>
      </c>
      <c r="D123" s="129">
        <v>0.4185</v>
      </c>
      <c r="E123" s="115">
        <v>0</v>
      </c>
      <c r="F123" s="125"/>
      <c r="G123" s="129" t="s">
        <v>180</v>
      </c>
      <c r="H123" s="129">
        <v>5.9188</v>
      </c>
      <c r="I123" s="129">
        <v>0</v>
      </c>
      <c r="J123" s="125"/>
      <c r="K123" s="129" t="s">
        <v>180</v>
      </c>
      <c r="L123" s="129">
        <v>0.2565</v>
      </c>
      <c r="M123" s="129">
        <v>0.2</v>
      </c>
      <c r="N123" s="126">
        <f t="shared" si="36"/>
        <v>6.5938</v>
      </c>
      <c r="O123" s="130">
        <f t="shared" si="36"/>
        <v>0.2</v>
      </c>
      <c r="P123" s="131">
        <v>0.0646</v>
      </c>
      <c r="Q123" s="132">
        <f>Tables!$H$13</f>
        <v>0</v>
      </c>
      <c r="R123" s="125"/>
      <c r="S123" s="129" t="s">
        <v>180</v>
      </c>
      <c r="T123" s="129">
        <v>6.5802</v>
      </c>
      <c r="U123" s="133">
        <v>0.1752</v>
      </c>
      <c r="V123" s="125"/>
      <c r="W123" s="129"/>
      <c r="X123" s="129"/>
      <c r="Y123" s="133"/>
      <c r="Z123" s="125"/>
      <c r="AA123" s="129"/>
      <c r="AB123" s="129"/>
      <c r="AC123" s="129"/>
      <c r="AD123" s="125"/>
      <c r="AE123" s="129"/>
      <c r="AF123" s="129"/>
      <c r="AG123" s="129"/>
      <c r="AH123" s="131">
        <v>0.0829</v>
      </c>
      <c r="AI123" s="125">
        <v>0.089</v>
      </c>
      <c r="AJ123" s="129">
        <v>0.2776</v>
      </c>
      <c r="AK123" s="125">
        <v>4.7863</v>
      </c>
      <c r="AL123" s="129">
        <v>0.1469</v>
      </c>
      <c r="AM123" s="125">
        <v>0.0739</v>
      </c>
      <c r="AN123" s="114">
        <f t="shared" si="24"/>
        <v>2.1644</v>
      </c>
      <c r="AO123" s="126">
        <f t="shared" si="33"/>
        <v>13.7674</v>
      </c>
      <c r="AP123" s="130">
        <f t="shared" si="34"/>
        <v>0.6736</v>
      </c>
      <c r="AQ123" s="134">
        <f t="shared" si="35"/>
        <v>21.2348</v>
      </c>
      <c r="AR123" s="135" t="s">
        <v>306</v>
      </c>
      <c r="AS123" s="190"/>
      <c r="AT123" s="198">
        <f t="shared" si="25"/>
        <v>0</v>
      </c>
      <c r="AU123" s="173">
        <v>21.2348</v>
      </c>
      <c r="AV123" s="165" t="s">
        <v>306</v>
      </c>
      <c r="AW123" s="173">
        <v>0.3235</v>
      </c>
      <c r="AX123">
        <v>1.8409</v>
      </c>
      <c r="AY123">
        <f t="shared" si="26"/>
        <v>2.1644</v>
      </c>
      <c r="AZ123">
        <f t="shared" si="27"/>
        <v>0</v>
      </c>
      <c r="BA123">
        <f t="shared" si="28"/>
        <v>0</v>
      </c>
      <c r="BB123">
        <f t="shared" si="29"/>
        <v>0</v>
      </c>
      <c r="BC123">
        <f t="shared" si="30"/>
        <v>0</v>
      </c>
      <c r="BD123" s="8" t="s">
        <v>306</v>
      </c>
      <c r="BE123" s="9">
        <v>26</v>
      </c>
      <c r="BF123">
        <v>6.5938</v>
      </c>
      <c r="BG123">
        <v>0.2</v>
      </c>
      <c r="BH123">
        <v>6.7938</v>
      </c>
      <c r="BI123">
        <v>13.7674</v>
      </c>
      <c r="BJ123">
        <v>0.6736</v>
      </c>
      <c r="BK123">
        <v>14.441</v>
      </c>
    </row>
    <row r="124" spans="1:63" ht="16.5" customHeight="1">
      <c r="A124" s="128" t="s">
        <v>370</v>
      </c>
      <c r="B124" s="161"/>
      <c r="C124" s="115" t="s">
        <v>547</v>
      </c>
      <c r="D124" s="115">
        <v>0.4185</v>
      </c>
      <c r="E124" s="115">
        <v>0</v>
      </c>
      <c r="F124" s="114"/>
      <c r="G124" s="115" t="s">
        <v>180</v>
      </c>
      <c r="H124" s="115">
        <v>5.9188</v>
      </c>
      <c r="I124" s="115">
        <v>0</v>
      </c>
      <c r="J124" s="114"/>
      <c r="K124" s="115" t="s">
        <v>180</v>
      </c>
      <c r="L124" s="115">
        <v>0.2565</v>
      </c>
      <c r="M124" s="115">
        <v>0.2</v>
      </c>
      <c r="N124" s="116">
        <f aca="true" t="shared" si="37" ref="N124:O127">D124+H124+L124</f>
        <v>6.5938</v>
      </c>
      <c r="O124" s="117">
        <f t="shared" si="37"/>
        <v>0.2</v>
      </c>
      <c r="P124" s="118">
        <v>0.0646</v>
      </c>
      <c r="Q124" s="119">
        <f>Tables!$H$13</f>
        <v>0</v>
      </c>
      <c r="R124" s="114"/>
      <c r="S124" s="115" t="s">
        <v>180</v>
      </c>
      <c r="T124" s="115">
        <v>6.5802</v>
      </c>
      <c r="U124" s="120">
        <v>0.1752</v>
      </c>
      <c r="V124" s="114"/>
      <c r="W124" s="115"/>
      <c r="X124" s="115"/>
      <c r="Y124" s="120"/>
      <c r="Z124" s="114"/>
      <c r="AA124" s="115"/>
      <c r="AB124" s="115"/>
      <c r="AC124" s="115"/>
      <c r="AD124" s="114"/>
      <c r="AE124" s="115"/>
      <c r="AF124" s="115"/>
      <c r="AG124" s="115"/>
      <c r="AH124" s="131">
        <v>0.0319</v>
      </c>
      <c r="AI124" s="114">
        <v>0.089</v>
      </c>
      <c r="AJ124" s="115">
        <v>0.2776</v>
      </c>
      <c r="AK124" s="114">
        <v>4.7863</v>
      </c>
      <c r="AL124" s="115">
        <v>0.1469</v>
      </c>
      <c r="AM124" s="114">
        <v>0.0739</v>
      </c>
      <c r="AN124" s="114">
        <f t="shared" si="24"/>
        <v>2.1646</v>
      </c>
      <c r="AO124" s="126">
        <f t="shared" si="33"/>
        <v>13.7166</v>
      </c>
      <c r="AP124" s="117">
        <f t="shared" si="34"/>
        <v>0.6736</v>
      </c>
      <c r="AQ124" s="122">
        <f t="shared" si="35"/>
        <v>21.184</v>
      </c>
      <c r="AR124" s="135" t="s">
        <v>370</v>
      </c>
      <c r="AS124" s="190"/>
      <c r="AT124" s="198">
        <f t="shared" si="25"/>
        <v>0</v>
      </c>
      <c r="AU124" s="173">
        <v>21.184</v>
      </c>
      <c r="AV124" s="165" t="s">
        <v>370</v>
      </c>
      <c r="AW124" s="173">
        <v>0.3235</v>
      </c>
      <c r="AX124">
        <v>1.8411</v>
      </c>
      <c r="AY124">
        <f t="shared" si="26"/>
        <v>2.1646</v>
      </c>
      <c r="AZ124">
        <f t="shared" si="27"/>
        <v>0</v>
      </c>
      <c r="BA124">
        <f t="shared" si="28"/>
        <v>0</v>
      </c>
      <c r="BB124">
        <f t="shared" si="29"/>
        <v>0</v>
      </c>
      <c r="BC124">
        <f t="shared" si="30"/>
        <v>0</v>
      </c>
      <c r="BD124" s="8" t="s">
        <v>370</v>
      </c>
      <c r="BE124" s="9">
        <v>26</v>
      </c>
      <c r="BF124">
        <v>6.5938</v>
      </c>
      <c r="BG124">
        <v>0.2</v>
      </c>
      <c r="BH124">
        <v>6.7938</v>
      </c>
      <c r="BI124">
        <v>13.7166</v>
      </c>
      <c r="BJ124">
        <v>0.6736</v>
      </c>
      <c r="BK124">
        <v>14.3902</v>
      </c>
    </row>
    <row r="125" spans="1:63" ht="16.5" customHeight="1">
      <c r="A125" s="128" t="s">
        <v>371</v>
      </c>
      <c r="B125" s="161"/>
      <c r="C125" s="115" t="s">
        <v>547</v>
      </c>
      <c r="D125" s="115">
        <v>0.4185</v>
      </c>
      <c r="E125" s="115">
        <v>0</v>
      </c>
      <c r="F125" s="114"/>
      <c r="G125" s="115" t="s">
        <v>180</v>
      </c>
      <c r="H125" s="115">
        <v>5.9188</v>
      </c>
      <c r="I125" s="115">
        <v>0</v>
      </c>
      <c r="J125" s="114"/>
      <c r="K125" s="115" t="s">
        <v>180</v>
      </c>
      <c r="L125" s="115">
        <v>0.2565</v>
      </c>
      <c r="M125" s="115">
        <v>0.2</v>
      </c>
      <c r="N125" s="116">
        <f t="shared" si="37"/>
        <v>6.5938</v>
      </c>
      <c r="O125" s="117">
        <f t="shared" si="37"/>
        <v>0.2</v>
      </c>
      <c r="P125" s="118">
        <v>0.0646</v>
      </c>
      <c r="Q125" s="119">
        <f>Tables!$H$13</f>
        <v>0</v>
      </c>
      <c r="R125" s="114"/>
      <c r="S125" s="115" t="s">
        <v>180</v>
      </c>
      <c r="T125" s="115">
        <v>6.5802</v>
      </c>
      <c r="U125" s="120">
        <v>0.1752</v>
      </c>
      <c r="V125" s="114"/>
      <c r="W125" s="115"/>
      <c r="X125" s="115"/>
      <c r="Y125" s="120"/>
      <c r="Z125" s="114"/>
      <c r="AA125" s="115"/>
      <c r="AB125" s="115"/>
      <c r="AC125" s="115"/>
      <c r="AD125" s="114"/>
      <c r="AE125" s="115"/>
      <c r="AF125" s="115"/>
      <c r="AG125" s="115"/>
      <c r="AH125" s="131">
        <v>0.0829</v>
      </c>
      <c r="AI125" s="114">
        <v>0.089</v>
      </c>
      <c r="AJ125" s="115">
        <v>0.2776</v>
      </c>
      <c r="AK125" s="114">
        <v>4.7863</v>
      </c>
      <c r="AL125" s="115">
        <v>0.1469</v>
      </c>
      <c r="AM125" s="114">
        <v>0.0739</v>
      </c>
      <c r="AN125" s="114">
        <f t="shared" si="24"/>
        <v>2.1644</v>
      </c>
      <c r="AO125" s="126">
        <f t="shared" si="33"/>
        <v>13.7674</v>
      </c>
      <c r="AP125" s="117">
        <f t="shared" si="34"/>
        <v>0.6736</v>
      </c>
      <c r="AQ125" s="122">
        <f t="shared" si="35"/>
        <v>21.2348</v>
      </c>
      <c r="AR125" s="135" t="s">
        <v>371</v>
      </c>
      <c r="AS125" s="190"/>
      <c r="AT125" s="198">
        <f t="shared" si="25"/>
        <v>0</v>
      </c>
      <c r="AU125" s="173">
        <v>21.2348</v>
      </c>
      <c r="AV125" s="165" t="s">
        <v>371</v>
      </c>
      <c r="AW125" s="173">
        <v>0.3235</v>
      </c>
      <c r="AX125">
        <v>1.8409</v>
      </c>
      <c r="AY125">
        <f t="shared" si="26"/>
        <v>2.1644</v>
      </c>
      <c r="AZ125">
        <f t="shared" si="27"/>
        <v>0</v>
      </c>
      <c r="BA125">
        <f t="shared" si="28"/>
        <v>0</v>
      </c>
      <c r="BB125">
        <f t="shared" si="29"/>
        <v>0</v>
      </c>
      <c r="BC125">
        <f t="shared" si="30"/>
        <v>0</v>
      </c>
      <c r="BD125" s="8" t="s">
        <v>371</v>
      </c>
      <c r="BE125" s="9">
        <v>26</v>
      </c>
      <c r="BF125">
        <v>6.5938</v>
      </c>
      <c r="BG125">
        <v>0.2</v>
      </c>
      <c r="BH125">
        <v>6.7938</v>
      </c>
      <c r="BI125">
        <v>13.7674</v>
      </c>
      <c r="BJ125">
        <v>0.6736</v>
      </c>
      <c r="BK125">
        <v>14.441</v>
      </c>
    </row>
    <row r="126" spans="1:63" ht="16.5" customHeight="1">
      <c r="A126" s="128" t="s">
        <v>307</v>
      </c>
      <c r="B126" s="161"/>
      <c r="C126" s="129"/>
      <c r="D126" s="129"/>
      <c r="E126" s="115">
        <v>0</v>
      </c>
      <c r="F126" s="125"/>
      <c r="G126" s="129"/>
      <c r="H126" s="129"/>
      <c r="I126" s="129"/>
      <c r="J126" s="125"/>
      <c r="K126" s="129"/>
      <c r="L126" s="129"/>
      <c r="M126" s="129"/>
      <c r="N126" s="126">
        <f t="shared" si="37"/>
        <v>0</v>
      </c>
      <c r="O126" s="130">
        <f t="shared" si="37"/>
        <v>0</v>
      </c>
      <c r="P126" s="131">
        <v>0.0646</v>
      </c>
      <c r="Q126" s="132">
        <f>Tables!$H$13</f>
        <v>0</v>
      </c>
      <c r="R126" s="125"/>
      <c r="S126" s="129" t="s">
        <v>180</v>
      </c>
      <c r="T126" s="129">
        <v>6.5802</v>
      </c>
      <c r="U126" s="133">
        <v>0.1752</v>
      </c>
      <c r="V126" s="125"/>
      <c r="W126" s="129"/>
      <c r="X126" s="129"/>
      <c r="Y126" s="133"/>
      <c r="Z126" s="125"/>
      <c r="AA126" s="129"/>
      <c r="AB126" s="129"/>
      <c r="AC126" s="129"/>
      <c r="AD126" s="125"/>
      <c r="AE126" s="129"/>
      <c r="AF126" s="129"/>
      <c r="AG126" s="129"/>
      <c r="AH126" s="131">
        <v>0.0319</v>
      </c>
      <c r="AI126" s="125">
        <v>0.089</v>
      </c>
      <c r="AJ126" s="129">
        <v>0.2776</v>
      </c>
      <c r="AK126" s="125">
        <v>4.7863</v>
      </c>
      <c r="AL126" s="129">
        <v>0.1469</v>
      </c>
      <c r="AM126" s="125">
        <v>0.0739</v>
      </c>
      <c r="AN126" s="114">
        <f t="shared" si="24"/>
        <v>1.4695999999999998</v>
      </c>
      <c r="AO126" s="126">
        <f t="shared" si="33"/>
        <v>13.0216</v>
      </c>
      <c r="AP126" s="130">
        <f t="shared" si="34"/>
        <v>0.6736</v>
      </c>
      <c r="AQ126" s="134">
        <f t="shared" si="35"/>
        <v>13.6952</v>
      </c>
      <c r="AR126" s="135" t="s">
        <v>307</v>
      </c>
      <c r="AS126" s="190"/>
      <c r="AT126" s="198">
        <f t="shared" si="25"/>
        <v>0</v>
      </c>
      <c r="AU126" s="173">
        <v>13.6952</v>
      </c>
      <c r="AV126" s="165" t="s">
        <v>307</v>
      </c>
      <c r="AW126" s="173">
        <v>0.3235</v>
      </c>
      <c r="AX126">
        <v>1.1461</v>
      </c>
      <c r="AY126">
        <f t="shared" si="26"/>
        <v>1.4695999999999998</v>
      </c>
      <c r="AZ126">
        <f t="shared" si="27"/>
        <v>0</v>
      </c>
      <c r="BA126">
        <f t="shared" si="28"/>
        <v>0</v>
      </c>
      <c r="BB126">
        <f t="shared" si="29"/>
        <v>0</v>
      </c>
      <c r="BC126">
        <f t="shared" si="30"/>
        <v>0</v>
      </c>
      <c r="BD126" s="8" t="s">
        <v>307</v>
      </c>
      <c r="BE126" s="9">
        <v>22</v>
      </c>
      <c r="BF126">
        <v>0</v>
      </c>
      <c r="BG126">
        <v>0</v>
      </c>
      <c r="BH126">
        <v>0</v>
      </c>
      <c r="BI126">
        <v>13.0216</v>
      </c>
      <c r="BJ126">
        <v>0.6736</v>
      </c>
      <c r="BK126">
        <v>13.6952</v>
      </c>
    </row>
    <row r="127" spans="1:63" ht="16.5" customHeight="1">
      <c r="A127" s="128" t="s">
        <v>308</v>
      </c>
      <c r="B127" s="161"/>
      <c r="C127" s="129" t="s">
        <v>258</v>
      </c>
      <c r="D127" s="129">
        <v>0.3565</v>
      </c>
      <c r="E127" s="115">
        <v>0</v>
      </c>
      <c r="F127" s="125"/>
      <c r="G127" s="129" t="s">
        <v>235</v>
      </c>
      <c r="H127" s="129">
        <v>5.6663</v>
      </c>
      <c r="I127" s="129">
        <v>1.2486</v>
      </c>
      <c r="J127" s="125"/>
      <c r="K127" s="129" t="s">
        <v>180</v>
      </c>
      <c r="L127" s="129">
        <v>0.2739</v>
      </c>
      <c r="M127" s="129">
        <v>0.2134</v>
      </c>
      <c r="N127" s="126">
        <f t="shared" si="37"/>
        <v>6.2966999999999995</v>
      </c>
      <c r="O127" s="130">
        <f t="shared" si="37"/>
        <v>1.462</v>
      </c>
      <c r="P127" s="131">
        <v>0.068</v>
      </c>
      <c r="Q127" s="132">
        <f>Tables!$J$13</f>
        <v>0</v>
      </c>
      <c r="R127" s="125"/>
      <c r="S127" s="129" t="s">
        <v>160</v>
      </c>
      <c r="T127" s="129">
        <v>4.8055</v>
      </c>
      <c r="U127" s="133">
        <v>0.6908</v>
      </c>
      <c r="V127" s="125"/>
      <c r="W127" s="129"/>
      <c r="X127" s="129"/>
      <c r="Y127" s="133"/>
      <c r="Z127" s="125"/>
      <c r="AA127" s="129"/>
      <c r="AB127" s="129"/>
      <c r="AC127" s="129"/>
      <c r="AD127" s="125"/>
      <c r="AE127" s="129"/>
      <c r="AF127" s="129"/>
      <c r="AG127" s="129"/>
      <c r="AH127" s="131"/>
      <c r="AI127" s="125">
        <v>0.0936</v>
      </c>
      <c r="AJ127" s="129">
        <v>0.2925</v>
      </c>
      <c r="AK127" s="125"/>
      <c r="AL127" s="129"/>
      <c r="AM127" s="125">
        <v>0.0778</v>
      </c>
      <c r="AN127" s="114">
        <f t="shared" si="24"/>
        <v>0.4692</v>
      </c>
      <c r="AO127" s="126">
        <f t="shared" si="33"/>
        <v>5.4363</v>
      </c>
      <c r="AP127" s="130">
        <f t="shared" si="34"/>
        <v>1.0611</v>
      </c>
      <c r="AQ127" s="134">
        <f t="shared" si="35"/>
        <v>14.2561</v>
      </c>
      <c r="AR127" s="135" t="s">
        <v>308</v>
      </c>
      <c r="AS127" s="190"/>
      <c r="AT127" s="198">
        <f t="shared" si="25"/>
        <v>0</v>
      </c>
      <c r="AU127" s="173">
        <v>14.2561</v>
      </c>
      <c r="AV127" s="165" t="s">
        <v>308</v>
      </c>
      <c r="AW127" s="173">
        <v>0</v>
      </c>
      <c r="AX127">
        <v>0.4692</v>
      </c>
      <c r="AY127">
        <f t="shared" si="26"/>
        <v>0.4692</v>
      </c>
      <c r="AZ127">
        <f t="shared" si="27"/>
        <v>0</v>
      </c>
      <c r="BA127">
        <f t="shared" si="28"/>
        <v>0</v>
      </c>
      <c r="BB127">
        <f t="shared" si="29"/>
        <v>0</v>
      </c>
      <c r="BC127">
        <f t="shared" si="30"/>
        <v>0</v>
      </c>
      <c r="BD127" s="8" t="s">
        <v>308</v>
      </c>
      <c r="BE127" s="9">
        <v>12</v>
      </c>
      <c r="BF127">
        <v>6.2967</v>
      </c>
      <c r="BG127">
        <v>1.462</v>
      </c>
      <c r="BH127">
        <v>7.7587</v>
      </c>
      <c r="BI127">
        <v>5.4363</v>
      </c>
      <c r="BJ127">
        <v>1.0611</v>
      </c>
      <c r="BK127">
        <v>6.4974</v>
      </c>
    </row>
    <row r="128" spans="1:63" s="3" customFormat="1" ht="16.5" customHeight="1">
      <c r="A128" s="128" t="s">
        <v>141</v>
      </c>
      <c r="B128" s="161"/>
      <c r="C128" s="129" t="s">
        <v>547</v>
      </c>
      <c r="D128" s="129">
        <v>0.4185</v>
      </c>
      <c r="E128" s="115">
        <v>0</v>
      </c>
      <c r="F128" s="125"/>
      <c r="G128" s="129" t="s">
        <v>180</v>
      </c>
      <c r="H128" s="129">
        <v>5.9188</v>
      </c>
      <c r="I128" s="129">
        <v>0</v>
      </c>
      <c r="J128" s="125"/>
      <c r="K128" s="129" t="s">
        <v>180</v>
      </c>
      <c r="L128" s="129">
        <v>0.2565</v>
      </c>
      <c r="M128" s="129">
        <v>0.2</v>
      </c>
      <c r="N128" s="126">
        <f t="shared" si="31"/>
        <v>6.5938</v>
      </c>
      <c r="O128" s="130">
        <f t="shared" si="32"/>
        <v>0.2</v>
      </c>
      <c r="P128" s="131">
        <v>0.0646</v>
      </c>
      <c r="Q128" s="132">
        <f>Tables!$H$13</f>
        <v>0</v>
      </c>
      <c r="R128" s="125"/>
      <c r="S128" s="129" t="s">
        <v>180</v>
      </c>
      <c r="T128" s="129">
        <v>6.5802</v>
      </c>
      <c r="U128" s="133">
        <v>0.1752</v>
      </c>
      <c r="V128" s="125"/>
      <c r="W128" s="129"/>
      <c r="X128" s="129"/>
      <c r="Y128" s="133"/>
      <c r="Z128" s="125"/>
      <c r="AA128" s="129"/>
      <c r="AB128" s="129"/>
      <c r="AC128" s="129"/>
      <c r="AD128" s="125"/>
      <c r="AE128" s="129"/>
      <c r="AF128" s="129"/>
      <c r="AG128" s="129"/>
      <c r="AH128" s="131">
        <v>0.0829</v>
      </c>
      <c r="AI128" s="125">
        <v>0.089</v>
      </c>
      <c r="AJ128" s="129">
        <v>0.2776</v>
      </c>
      <c r="AK128" s="125">
        <v>4.7863</v>
      </c>
      <c r="AL128" s="129">
        <v>0.1469</v>
      </c>
      <c r="AM128" s="125">
        <v>0.0739</v>
      </c>
      <c r="AN128" s="114">
        <f t="shared" si="24"/>
        <v>2.1644</v>
      </c>
      <c r="AO128" s="126">
        <f t="shared" si="33"/>
        <v>13.7674</v>
      </c>
      <c r="AP128" s="130">
        <f t="shared" si="34"/>
        <v>0.6736</v>
      </c>
      <c r="AQ128" s="134">
        <f t="shared" si="35"/>
        <v>21.2348</v>
      </c>
      <c r="AR128" s="135" t="s">
        <v>141</v>
      </c>
      <c r="AS128" s="190"/>
      <c r="AT128" s="198">
        <f t="shared" si="25"/>
        <v>0</v>
      </c>
      <c r="AU128" s="173">
        <v>21.2348</v>
      </c>
      <c r="AV128" s="165" t="s">
        <v>141</v>
      </c>
      <c r="AW128" s="173">
        <v>0.3235</v>
      </c>
      <c r="AX128" s="3">
        <v>1.8409</v>
      </c>
      <c r="AY128">
        <f t="shared" si="26"/>
        <v>2.1644</v>
      </c>
      <c r="AZ128">
        <f t="shared" si="27"/>
        <v>0</v>
      </c>
      <c r="BA128">
        <f t="shared" si="28"/>
        <v>0</v>
      </c>
      <c r="BB128">
        <f t="shared" si="29"/>
        <v>0</v>
      </c>
      <c r="BC128">
        <f t="shared" si="30"/>
        <v>0</v>
      </c>
      <c r="BD128" s="211" t="s">
        <v>141</v>
      </c>
      <c r="BE128" s="213">
        <v>26</v>
      </c>
      <c r="BF128" s="3">
        <v>6.5938</v>
      </c>
      <c r="BG128" s="3">
        <v>0.2</v>
      </c>
      <c r="BH128" s="3">
        <v>6.7938</v>
      </c>
      <c r="BI128" s="3">
        <v>13.7674</v>
      </c>
      <c r="BJ128" s="3">
        <v>0.6736</v>
      </c>
      <c r="BK128" s="3">
        <v>14.441</v>
      </c>
    </row>
    <row r="129" spans="1:63" s="3" customFormat="1" ht="16.5" customHeight="1">
      <c r="A129" s="128" t="s">
        <v>142</v>
      </c>
      <c r="B129" s="161"/>
      <c r="C129" s="129" t="s">
        <v>547</v>
      </c>
      <c r="D129" s="129">
        <v>0.4185</v>
      </c>
      <c r="E129" s="115">
        <v>0</v>
      </c>
      <c r="F129" s="125"/>
      <c r="G129" s="129" t="s">
        <v>180</v>
      </c>
      <c r="H129" s="129">
        <v>5.9188</v>
      </c>
      <c r="I129" s="129">
        <v>0</v>
      </c>
      <c r="J129" s="125"/>
      <c r="K129" s="129" t="s">
        <v>180</v>
      </c>
      <c r="L129" s="129">
        <v>0.2565</v>
      </c>
      <c r="M129" s="129">
        <v>0.2</v>
      </c>
      <c r="N129" s="126">
        <f t="shared" si="31"/>
        <v>6.5938</v>
      </c>
      <c r="O129" s="130">
        <f t="shared" si="32"/>
        <v>0.2</v>
      </c>
      <c r="P129" s="131">
        <v>0.0646</v>
      </c>
      <c r="Q129" s="132">
        <f>Tables!$H$13</f>
        <v>0</v>
      </c>
      <c r="R129" s="125"/>
      <c r="S129" s="129" t="s">
        <v>180</v>
      </c>
      <c r="T129" s="129">
        <v>6.5802</v>
      </c>
      <c r="U129" s="133">
        <v>0.1752</v>
      </c>
      <c r="V129" s="125"/>
      <c r="W129" s="129"/>
      <c r="X129" s="129"/>
      <c r="Y129" s="133"/>
      <c r="Z129" s="125"/>
      <c r="AA129" s="129"/>
      <c r="AB129" s="129"/>
      <c r="AC129" s="129"/>
      <c r="AD129" s="125"/>
      <c r="AE129" s="129"/>
      <c r="AF129" s="129"/>
      <c r="AG129" s="129"/>
      <c r="AH129" s="131">
        <v>0.0829</v>
      </c>
      <c r="AI129" s="125">
        <v>0.089</v>
      </c>
      <c r="AJ129" s="129">
        <v>0.2776</v>
      </c>
      <c r="AK129" s="125">
        <v>4.7863</v>
      </c>
      <c r="AL129" s="129">
        <v>0.1469</v>
      </c>
      <c r="AM129" s="125">
        <v>0.0739</v>
      </c>
      <c r="AN129" s="114">
        <f t="shared" si="24"/>
        <v>2.1644</v>
      </c>
      <c r="AO129" s="126">
        <f t="shared" si="33"/>
        <v>13.7674</v>
      </c>
      <c r="AP129" s="130">
        <f t="shared" si="34"/>
        <v>0.6736</v>
      </c>
      <c r="AQ129" s="134">
        <f t="shared" si="35"/>
        <v>21.2348</v>
      </c>
      <c r="AR129" s="135" t="s">
        <v>142</v>
      </c>
      <c r="AS129" s="190"/>
      <c r="AT129" s="198">
        <f t="shared" si="25"/>
        <v>0</v>
      </c>
      <c r="AU129" s="173">
        <v>21.2348</v>
      </c>
      <c r="AV129" s="165" t="s">
        <v>142</v>
      </c>
      <c r="AW129" s="173">
        <v>0.3235</v>
      </c>
      <c r="AX129" s="3">
        <v>1.8409</v>
      </c>
      <c r="AY129">
        <f t="shared" si="26"/>
        <v>2.1644</v>
      </c>
      <c r="AZ129">
        <f t="shared" si="27"/>
        <v>0</v>
      </c>
      <c r="BA129">
        <f t="shared" si="28"/>
        <v>0</v>
      </c>
      <c r="BB129">
        <f t="shared" si="29"/>
        <v>0</v>
      </c>
      <c r="BC129">
        <f t="shared" si="30"/>
        <v>0</v>
      </c>
      <c r="BD129" s="211" t="s">
        <v>142</v>
      </c>
      <c r="BE129" s="213">
        <v>26</v>
      </c>
      <c r="BF129" s="3">
        <v>6.5938</v>
      </c>
      <c r="BG129" s="3">
        <v>0.2</v>
      </c>
      <c r="BH129" s="3">
        <v>6.7938</v>
      </c>
      <c r="BI129" s="3">
        <v>13.7674</v>
      </c>
      <c r="BJ129" s="3">
        <v>0.6736</v>
      </c>
      <c r="BK129" s="3">
        <v>14.441</v>
      </c>
    </row>
    <row r="130" spans="1:63" s="3" customFormat="1" ht="16.5" customHeight="1">
      <c r="A130" s="128" t="s">
        <v>143</v>
      </c>
      <c r="B130" s="161"/>
      <c r="C130" s="129" t="s">
        <v>547</v>
      </c>
      <c r="D130" s="129">
        <v>0.4185</v>
      </c>
      <c r="E130" s="115">
        <v>0</v>
      </c>
      <c r="F130" s="125"/>
      <c r="G130" s="129" t="s">
        <v>180</v>
      </c>
      <c r="H130" s="129">
        <v>5.9188</v>
      </c>
      <c r="I130" s="129">
        <v>0</v>
      </c>
      <c r="J130" s="125"/>
      <c r="K130" s="129" t="s">
        <v>180</v>
      </c>
      <c r="L130" s="129">
        <v>0.2565</v>
      </c>
      <c r="M130" s="129">
        <v>0.2</v>
      </c>
      <c r="N130" s="126">
        <f t="shared" si="31"/>
        <v>6.5938</v>
      </c>
      <c r="O130" s="130">
        <f t="shared" si="32"/>
        <v>0.2</v>
      </c>
      <c r="P130" s="131">
        <v>0.0646</v>
      </c>
      <c r="Q130" s="132">
        <f>Tables!$H$13</f>
        <v>0</v>
      </c>
      <c r="R130" s="125"/>
      <c r="S130" s="129" t="s">
        <v>180</v>
      </c>
      <c r="T130" s="129">
        <v>6.5802</v>
      </c>
      <c r="U130" s="133">
        <v>0.1752</v>
      </c>
      <c r="V130" s="125"/>
      <c r="W130" s="129"/>
      <c r="X130" s="129"/>
      <c r="Y130" s="133"/>
      <c r="Z130" s="125"/>
      <c r="AA130" s="129"/>
      <c r="AB130" s="129"/>
      <c r="AC130" s="129"/>
      <c r="AD130" s="125"/>
      <c r="AE130" s="129"/>
      <c r="AF130" s="129"/>
      <c r="AG130" s="129"/>
      <c r="AH130" s="131">
        <v>0.0319</v>
      </c>
      <c r="AI130" s="125">
        <v>0.089</v>
      </c>
      <c r="AJ130" s="129">
        <v>0.2776</v>
      </c>
      <c r="AK130" s="125">
        <v>4.7863</v>
      </c>
      <c r="AL130" s="129">
        <v>0.1469</v>
      </c>
      <c r="AM130" s="125">
        <v>0.0739</v>
      </c>
      <c r="AN130" s="114">
        <f t="shared" si="24"/>
        <v>2.1646</v>
      </c>
      <c r="AO130" s="126">
        <f t="shared" si="33"/>
        <v>13.7166</v>
      </c>
      <c r="AP130" s="130">
        <f t="shared" si="34"/>
        <v>0.6736</v>
      </c>
      <c r="AQ130" s="134">
        <f t="shared" si="35"/>
        <v>21.184</v>
      </c>
      <c r="AR130" s="135" t="s">
        <v>143</v>
      </c>
      <c r="AS130" s="190"/>
      <c r="AT130" s="198">
        <f t="shared" si="25"/>
        <v>0</v>
      </c>
      <c r="AU130" s="173">
        <v>21.184</v>
      </c>
      <c r="AV130" s="165" t="s">
        <v>143</v>
      </c>
      <c r="AW130" s="173">
        <v>0.3235</v>
      </c>
      <c r="AX130" s="3">
        <v>1.8411</v>
      </c>
      <c r="AY130">
        <f t="shared" si="26"/>
        <v>2.1646</v>
      </c>
      <c r="AZ130">
        <f t="shared" si="27"/>
        <v>0</v>
      </c>
      <c r="BA130">
        <f t="shared" si="28"/>
        <v>0</v>
      </c>
      <c r="BB130">
        <f t="shared" si="29"/>
        <v>0</v>
      </c>
      <c r="BC130">
        <f t="shared" si="30"/>
        <v>0</v>
      </c>
      <c r="BD130" s="211" t="s">
        <v>143</v>
      </c>
      <c r="BE130" s="213">
        <v>26</v>
      </c>
      <c r="BF130" s="3">
        <v>6.5938</v>
      </c>
      <c r="BG130" s="3">
        <v>0.2</v>
      </c>
      <c r="BH130" s="3">
        <v>6.7938</v>
      </c>
      <c r="BI130" s="3">
        <v>13.7166</v>
      </c>
      <c r="BJ130" s="3">
        <v>0.6736</v>
      </c>
      <c r="BK130" s="3">
        <v>14.3902</v>
      </c>
    </row>
    <row r="131" spans="1:63" s="3" customFormat="1" ht="16.5" customHeight="1">
      <c r="A131" s="128" t="s">
        <v>144</v>
      </c>
      <c r="B131" s="161"/>
      <c r="C131" s="129" t="s">
        <v>547</v>
      </c>
      <c r="D131" s="129">
        <v>0.4185</v>
      </c>
      <c r="E131" s="115">
        <v>0</v>
      </c>
      <c r="F131" s="125"/>
      <c r="G131" s="129" t="s">
        <v>180</v>
      </c>
      <c r="H131" s="129">
        <v>5.9188</v>
      </c>
      <c r="I131" s="129">
        <v>0</v>
      </c>
      <c r="J131" s="125"/>
      <c r="K131" s="129" t="s">
        <v>180</v>
      </c>
      <c r="L131" s="129">
        <v>0.2565</v>
      </c>
      <c r="M131" s="129">
        <v>0.2</v>
      </c>
      <c r="N131" s="126">
        <f t="shared" si="31"/>
        <v>6.5938</v>
      </c>
      <c r="O131" s="130">
        <f t="shared" si="32"/>
        <v>0.2</v>
      </c>
      <c r="P131" s="131">
        <v>0.0646</v>
      </c>
      <c r="Q131" s="137">
        <f>Tables!$H$13</f>
        <v>0</v>
      </c>
      <c r="R131" s="125"/>
      <c r="S131" s="129" t="s">
        <v>180</v>
      </c>
      <c r="T131" s="129">
        <v>6.5802</v>
      </c>
      <c r="U131" s="133">
        <v>0.1752</v>
      </c>
      <c r="V131" s="125"/>
      <c r="W131" s="129"/>
      <c r="X131" s="129"/>
      <c r="Y131" s="133"/>
      <c r="Z131" s="125"/>
      <c r="AA131" s="129"/>
      <c r="AB131" s="129"/>
      <c r="AC131" s="129"/>
      <c r="AD131" s="125"/>
      <c r="AE131" s="129"/>
      <c r="AF131" s="129"/>
      <c r="AG131" s="129"/>
      <c r="AH131" s="131">
        <v>0.0319</v>
      </c>
      <c r="AI131" s="125">
        <v>0.089</v>
      </c>
      <c r="AJ131" s="129">
        <v>0.2776</v>
      </c>
      <c r="AK131" s="125">
        <v>4.7863</v>
      </c>
      <c r="AL131" s="129">
        <v>0.1469</v>
      </c>
      <c r="AM131" s="131">
        <v>0.0739</v>
      </c>
      <c r="AN131" s="114">
        <f t="shared" si="24"/>
        <v>2.1646</v>
      </c>
      <c r="AO131" s="126">
        <f t="shared" si="33"/>
        <v>13.7166</v>
      </c>
      <c r="AP131" s="130">
        <f t="shared" si="34"/>
        <v>0.6736</v>
      </c>
      <c r="AQ131" s="134">
        <f t="shared" si="35"/>
        <v>21.184</v>
      </c>
      <c r="AR131" s="135" t="s">
        <v>144</v>
      </c>
      <c r="AS131" s="190"/>
      <c r="AT131" s="198">
        <f t="shared" si="25"/>
        <v>0</v>
      </c>
      <c r="AU131" s="173">
        <v>21.184</v>
      </c>
      <c r="AV131" s="165" t="s">
        <v>144</v>
      </c>
      <c r="AW131" s="173">
        <v>0.3235</v>
      </c>
      <c r="AX131" s="3">
        <v>1.8411</v>
      </c>
      <c r="AY131">
        <f t="shared" si="26"/>
        <v>2.1646</v>
      </c>
      <c r="AZ131">
        <f t="shared" si="27"/>
        <v>0</v>
      </c>
      <c r="BA131">
        <f t="shared" si="28"/>
        <v>0</v>
      </c>
      <c r="BB131">
        <f t="shared" si="29"/>
        <v>0</v>
      </c>
      <c r="BC131">
        <f t="shared" si="30"/>
        <v>0</v>
      </c>
      <c r="BD131" s="211" t="s">
        <v>144</v>
      </c>
      <c r="BE131" s="213">
        <v>26</v>
      </c>
      <c r="BF131" s="3">
        <v>6.5938</v>
      </c>
      <c r="BG131" s="3">
        <v>0.2</v>
      </c>
      <c r="BH131" s="3">
        <v>6.7938</v>
      </c>
      <c r="BI131" s="3">
        <v>13.7166</v>
      </c>
      <c r="BJ131" s="3">
        <v>0.6736</v>
      </c>
      <c r="BK131" s="3">
        <v>14.3902</v>
      </c>
    </row>
    <row r="132" spans="1:63" s="3" customFormat="1" ht="16.5" customHeight="1">
      <c r="A132" s="128" t="s">
        <v>342</v>
      </c>
      <c r="B132" s="161"/>
      <c r="C132" s="129" t="s">
        <v>547</v>
      </c>
      <c r="D132" s="129">
        <v>0.448</v>
      </c>
      <c r="E132" s="115">
        <v>0</v>
      </c>
      <c r="F132" s="125"/>
      <c r="G132" s="129" t="s">
        <v>205</v>
      </c>
      <c r="H132" s="129">
        <v>4.1345</v>
      </c>
      <c r="I132" s="129">
        <v>1.2527</v>
      </c>
      <c r="J132" s="125"/>
      <c r="K132" s="129" t="s">
        <v>195</v>
      </c>
      <c r="L132" s="129">
        <v>0.4813</v>
      </c>
      <c r="M132" s="129">
        <v>0</v>
      </c>
      <c r="N132" s="126">
        <f t="shared" si="31"/>
        <v>5.0638000000000005</v>
      </c>
      <c r="O132" s="130">
        <f t="shared" si="32"/>
        <v>1.2527</v>
      </c>
      <c r="P132" s="131">
        <v>0.0687</v>
      </c>
      <c r="Q132" s="132">
        <f>Tables!$L$13</f>
        <v>0</v>
      </c>
      <c r="R132" s="125"/>
      <c r="S132" s="129" t="s">
        <v>156</v>
      </c>
      <c r="T132" s="129">
        <v>3.5364</v>
      </c>
      <c r="U132" s="133">
        <v>0.0521</v>
      </c>
      <c r="V132" s="125"/>
      <c r="W132" s="129" t="s">
        <v>242</v>
      </c>
      <c r="X132" s="129">
        <v>0</v>
      </c>
      <c r="Y132" s="133">
        <v>0</v>
      </c>
      <c r="Z132" s="125"/>
      <c r="AA132" s="129"/>
      <c r="AB132" s="129"/>
      <c r="AC132" s="129"/>
      <c r="AD132" s="125"/>
      <c r="AE132" s="129" t="str">
        <f>Tables!$E$94</f>
        <v>ROCKWOOD</v>
      </c>
      <c r="AF132" s="129"/>
      <c r="AG132" s="129"/>
      <c r="AH132" s="131">
        <v>0.0859</v>
      </c>
      <c r="AI132" s="125">
        <v>0.0946</v>
      </c>
      <c r="AJ132" s="129">
        <v>0.2985</v>
      </c>
      <c r="AK132" s="125">
        <v>5.1414</v>
      </c>
      <c r="AL132" s="129">
        <v>0.1569</v>
      </c>
      <c r="AM132" s="125">
        <v>0.0786</v>
      </c>
      <c r="AN132" s="114">
        <f t="shared" si="24"/>
        <v>0.6306</v>
      </c>
      <c r="AO132" s="126">
        <f t="shared" si="33"/>
        <v>9.5576</v>
      </c>
      <c r="AP132" s="130">
        <f t="shared" si="34"/>
        <v>0.5861</v>
      </c>
      <c r="AQ132" s="134">
        <f t="shared" si="35"/>
        <v>16.4602</v>
      </c>
      <c r="AR132" s="135" t="s">
        <v>342</v>
      </c>
      <c r="AS132" s="190"/>
      <c r="AT132" s="198">
        <f t="shared" si="25"/>
        <v>0</v>
      </c>
      <c r="AU132" s="173">
        <v>16.4602</v>
      </c>
      <c r="AV132" s="165" t="s">
        <v>342</v>
      </c>
      <c r="AW132" s="173">
        <v>0</v>
      </c>
      <c r="AX132" s="3">
        <v>0.6306</v>
      </c>
      <c r="AY132">
        <f t="shared" si="26"/>
        <v>0.6306</v>
      </c>
      <c r="AZ132">
        <f t="shared" si="27"/>
        <v>0</v>
      </c>
      <c r="BA132">
        <f t="shared" si="28"/>
        <v>0</v>
      </c>
      <c r="BB132">
        <f t="shared" si="29"/>
        <v>0</v>
      </c>
      <c r="BC132">
        <f t="shared" si="30"/>
        <v>0</v>
      </c>
      <c r="BD132" s="211" t="s">
        <v>342</v>
      </c>
      <c r="BE132" s="213">
        <v>14</v>
      </c>
      <c r="BF132" s="3">
        <v>5.0638</v>
      </c>
      <c r="BG132" s="3">
        <v>1.2527</v>
      </c>
      <c r="BH132" s="3">
        <v>6.3165</v>
      </c>
      <c r="BI132" s="3">
        <v>9.5576</v>
      </c>
      <c r="BJ132" s="3">
        <v>0.5861</v>
      </c>
      <c r="BK132" s="3">
        <v>10.1437</v>
      </c>
    </row>
    <row r="133" spans="1:63" s="3" customFormat="1" ht="16.5" customHeight="1">
      <c r="A133" s="128" t="s">
        <v>343</v>
      </c>
      <c r="B133" s="161"/>
      <c r="C133" s="129" t="s">
        <v>547</v>
      </c>
      <c r="D133" s="129">
        <v>0.448</v>
      </c>
      <c r="E133" s="115">
        <v>0</v>
      </c>
      <c r="F133" s="125"/>
      <c r="G133" s="129" t="s">
        <v>205</v>
      </c>
      <c r="H133" s="129">
        <v>4.1345</v>
      </c>
      <c r="I133" s="129">
        <v>1.2527</v>
      </c>
      <c r="J133" s="125"/>
      <c r="K133" s="129" t="s">
        <v>195</v>
      </c>
      <c r="L133" s="129">
        <v>0.4813</v>
      </c>
      <c r="M133" s="129">
        <v>0</v>
      </c>
      <c r="N133" s="126">
        <f aca="true" t="shared" si="38" ref="N133:O136">D133+H133+L133</f>
        <v>5.0638000000000005</v>
      </c>
      <c r="O133" s="130">
        <f t="shared" si="38"/>
        <v>1.2527</v>
      </c>
      <c r="P133" s="131">
        <v>0.0687</v>
      </c>
      <c r="Q133" s="132">
        <f>Tables!$D$13</f>
        <v>0</v>
      </c>
      <c r="R133" s="125"/>
      <c r="S133" s="129" t="s">
        <v>156</v>
      </c>
      <c r="T133" s="129">
        <v>3.5364</v>
      </c>
      <c r="U133" s="133">
        <v>0.0521</v>
      </c>
      <c r="V133" s="125"/>
      <c r="W133" s="129"/>
      <c r="X133" s="129"/>
      <c r="Y133" s="133"/>
      <c r="Z133" s="125"/>
      <c r="AA133" s="129"/>
      <c r="AB133" s="129"/>
      <c r="AC133" s="129"/>
      <c r="AD133" s="125"/>
      <c r="AE133" s="129"/>
      <c r="AF133" s="129"/>
      <c r="AG133" s="129"/>
      <c r="AH133" s="131">
        <v>0.0859</v>
      </c>
      <c r="AI133" s="125">
        <v>0.0946</v>
      </c>
      <c r="AJ133" s="129">
        <v>0.2985</v>
      </c>
      <c r="AK133" s="125">
        <v>5.1414</v>
      </c>
      <c r="AL133" s="129">
        <v>0.1569</v>
      </c>
      <c r="AM133" s="125">
        <v>0.0786</v>
      </c>
      <c r="AN133" s="114">
        <f t="shared" si="24"/>
        <v>0.6306</v>
      </c>
      <c r="AO133" s="126">
        <f t="shared" si="33"/>
        <v>9.5576</v>
      </c>
      <c r="AP133" s="130">
        <f t="shared" si="34"/>
        <v>0.5861</v>
      </c>
      <c r="AQ133" s="134">
        <f t="shared" si="35"/>
        <v>16.4602</v>
      </c>
      <c r="AR133" s="135" t="s">
        <v>343</v>
      </c>
      <c r="AS133" s="190"/>
      <c r="AT133" s="198">
        <f t="shared" si="25"/>
        <v>0</v>
      </c>
      <c r="AU133" s="173">
        <v>16.4602</v>
      </c>
      <c r="AV133" s="165" t="s">
        <v>343</v>
      </c>
      <c r="AW133" s="173">
        <v>0</v>
      </c>
      <c r="AX133" s="3">
        <v>0.6306</v>
      </c>
      <c r="AY133">
        <f t="shared" si="26"/>
        <v>0.6306</v>
      </c>
      <c r="AZ133">
        <f t="shared" si="27"/>
        <v>0</v>
      </c>
      <c r="BA133">
        <f t="shared" si="28"/>
        <v>0</v>
      </c>
      <c r="BB133">
        <f t="shared" si="29"/>
        <v>0</v>
      </c>
      <c r="BC133">
        <f t="shared" si="30"/>
        <v>0</v>
      </c>
      <c r="BD133" s="211" t="s">
        <v>343</v>
      </c>
      <c r="BE133" s="213">
        <v>13</v>
      </c>
      <c r="BF133" s="3">
        <v>5.0638</v>
      </c>
      <c r="BG133" s="3">
        <v>1.2527</v>
      </c>
      <c r="BH133" s="3">
        <v>6.3165</v>
      </c>
      <c r="BI133" s="3">
        <v>9.5576</v>
      </c>
      <c r="BJ133" s="3">
        <v>0.5861</v>
      </c>
      <c r="BK133" s="3">
        <v>10.1437</v>
      </c>
    </row>
    <row r="134" spans="1:63" s="3" customFormat="1" ht="16.5" customHeight="1">
      <c r="A134" s="128" t="s">
        <v>344</v>
      </c>
      <c r="B134" s="161"/>
      <c r="C134" s="129" t="s">
        <v>547</v>
      </c>
      <c r="D134" s="129">
        <v>0.448</v>
      </c>
      <c r="E134" s="115">
        <v>0</v>
      </c>
      <c r="F134" s="136" t="s">
        <v>32</v>
      </c>
      <c r="G134" s="129" t="s">
        <v>156</v>
      </c>
      <c r="H134" s="129">
        <v>4.5268</v>
      </c>
      <c r="I134" s="129">
        <v>1.1594</v>
      </c>
      <c r="J134" s="125"/>
      <c r="K134" s="129" t="s">
        <v>195</v>
      </c>
      <c r="L134" s="129">
        <v>0.4813</v>
      </c>
      <c r="M134" s="129">
        <v>0</v>
      </c>
      <c r="N134" s="126">
        <f t="shared" si="38"/>
        <v>5.4561</v>
      </c>
      <c r="O134" s="130">
        <f t="shared" si="38"/>
        <v>1.1594</v>
      </c>
      <c r="P134" s="131">
        <v>0.0687</v>
      </c>
      <c r="Q134" s="132">
        <f>Tables!$L$13</f>
        <v>0</v>
      </c>
      <c r="R134" s="125"/>
      <c r="S134" s="129" t="s">
        <v>156</v>
      </c>
      <c r="T134" s="129">
        <v>3.5364</v>
      </c>
      <c r="U134" s="133">
        <v>0.0521</v>
      </c>
      <c r="V134" s="125"/>
      <c r="W134" s="129" t="s">
        <v>242</v>
      </c>
      <c r="X134" s="129">
        <v>0</v>
      </c>
      <c r="Y134" s="133">
        <v>0</v>
      </c>
      <c r="Z134" s="125"/>
      <c r="AA134" s="129"/>
      <c r="AB134" s="129"/>
      <c r="AC134" s="129"/>
      <c r="AD134" s="125"/>
      <c r="AE134" s="129" t="str">
        <f>Tables!$E$94</f>
        <v>ROCKWOOD</v>
      </c>
      <c r="AF134" s="129"/>
      <c r="AG134" s="129"/>
      <c r="AH134" s="131">
        <v>0.0859</v>
      </c>
      <c r="AI134" s="125">
        <v>0.0946</v>
      </c>
      <c r="AJ134" s="129">
        <v>0.2985</v>
      </c>
      <c r="AK134" s="125">
        <v>5.1414</v>
      </c>
      <c r="AL134" s="129">
        <v>0.1569</v>
      </c>
      <c r="AM134" s="125">
        <v>0.0786</v>
      </c>
      <c r="AN134" s="114">
        <f t="shared" si="24"/>
        <v>0.2031</v>
      </c>
      <c r="AO134" s="126">
        <f t="shared" si="33"/>
        <v>9.1301</v>
      </c>
      <c r="AP134" s="130">
        <f t="shared" si="34"/>
        <v>0.5861</v>
      </c>
      <c r="AQ134" s="134">
        <f t="shared" si="35"/>
        <v>16.331699999999998</v>
      </c>
      <c r="AR134" s="135" t="s">
        <v>344</v>
      </c>
      <c r="AS134" s="190"/>
      <c r="AT134" s="198">
        <f t="shared" si="25"/>
        <v>0</v>
      </c>
      <c r="AU134" s="173">
        <v>16.3317</v>
      </c>
      <c r="AV134" s="165" t="s">
        <v>344</v>
      </c>
      <c r="AW134" s="173">
        <v>0</v>
      </c>
      <c r="AX134" s="3">
        <v>0.2031</v>
      </c>
      <c r="AY134">
        <f t="shared" si="26"/>
        <v>0.2031</v>
      </c>
      <c r="AZ134">
        <f t="shared" si="27"/>
        <v>0</v>
      </c>
      <c r="BA134">
        <f t="shared" si="28"/>
        <v>0</v>
      </c>
      <c r="BB134">
        <f t="shared" si="29"/>
        <v>0</v>
      </c>
      <c r="BC134">
        <f t="shared" si="30"/>
        <v>0</v>
      </c>
      <c r="BD134" s="211" t="s">
        <v>344</v>
      </c>
      <c r="BE134" s="213">
        <v>15</v>
      </c>
      <c r="BF134" s="3">
        <v>5.4561</v>
      </c>
      <c r="BG134" s="3">
        <v>1.1594</v>
      </c>
      <c r="BH134" s="3">
        <v>6.6155</v>
      </c>
      <c r="BI134" s="3">
        <v>9.1301</v>
      </c>
      <c r="BJ134" s="3">
        <v>0.5861</v>
      </c>
      <c r="BK134" s="3">
        <v>9.7162</v>
      </c>
    </row>
    <row r="135" spans="1:63" s="3" customFormat="1" ht="16.5" customHeight="1">
      <c r="A135" s="128" t="s">
        <v>345</v>
      </c>
      <c r="B135" s="161"/>
      <c r="C135" s="129" t="s">
        <v>547</v>
      </c>
      <c r="D135" s="129">
        <v>0.448</v>
      </c>
      <c r="E135" s="115">
        <v>0</v>
      </c>
      <c r="F135" s="136"/>
      <c r="G135" s="129" t="s">
        <v>219</v>
      </c>
      <c r="H135" s="129">
        <v>4.7421</v>
      </c>
      <c r="I135" s="129">
        <v>1.8553</v>
      </c>
      <c r="J135" s="125"/>
      <c r="K135" s="129" t="s">
        <v>195</v>
      </c>
      <c r="L135" s="129">
        <v>0.4813</v>
      </c>
      <c r="M135" s="129">
        <v>0</v>
      </c>
      <c r="N135" s="126">
        <f t="shared" si="38"/>
        <v>5.6714</v>
      </c>
      <c r="O135" s="130">
        <f t="shared" si="38"/>
        <v>1.8553</v>
      </c>
      <c r="P135" s="131">
        <v>0.0687</v>
      </c>
      <c r="Q135" s="132">
        <f>Tables!$L$13</f>
        <v>0</v>
      </c>
      <c r="R135" s="125"/>
      <c r="S135" s="129" t="s">
        <v>156</v>
      </c>
      <c r="T135" s="129">
        <v>3.5364</v>
      </c>
      <c r="U135" s="133">
        <v>0.0521</v>
      </c>
      <c r="V135" s="125"/>
      <c r="W135" s="129" t="s">
        <v>242</v>
      </c>
      <c r="X135" s="129">
        <v>0</v>
      </c>
      <c r="Y135" s="133">
        <v>0</v>
      </c>
      <c r="Z135" s="125"/>
      <c r="AA135" s="129"/>
      <c r="AB135" s="129"/>
      <c r="AC135" s="129"/>
      <c r="AD135" s="125"/>
      <c r="AE135" s="129" t="str">
        <f>Tables!$E$94</f>
        <v>ROCKWOOD</v>
      </c>
      <c r="AF135" s="129"/>
      <c r="AG135" s="129"/>
      <c r="AH135" s="131">
        <v>0.0859</v>
      </c>
      <c r="AI135" s="125">
        <v>0.0946</v>
      </c>
      <c r="AJ135" s="129">
        <v>0.2985</v>
      </c>
      <c r="AK135" s="125">
        <v>5.1414</v>
      </c>
      <c r="AL135" s="129">
        <v>0.1569</v>
      </c>
      <c r="AM135" s="125">
        <v>0.0786</v>
      </c>
      <c r="AN135" s="114">
        <f t="shared" si="24"/>
        <v>0.2068</v>
      </c>
      <c r="AO135" s="126">
        <f>P135+T135+X135+AB135+AF135+AI135+AK135+AN135+AH135</f>
        <v>9.1338</v>
      </c>
      <c r="AP135" s="130">
        <f>Q135+U135+Y135+AC135+AG135+AJ135+AL135+AM135</f>
        <v>0.5861</v>
      </c>
      <c r="AQ135" s="134">
        <f>N135+O135+AO135+AP135</f>
        <v>17.246599999999997</v>
      </c>
      <c r="AR135" s="135" t="s">
        <v>345</v>
      </c>
      <c r="AS135" s="190"/>
      <c r="AT135" s="198">
        <f t="shared" si="25"/>
        <v>0</v>
      </c>
      <c r="AU135" s="173">
        <v>17.2466</v>
      </c>
      <c r="AV135" s="165" t="s">
        <v>345</v>
      </c>
      <c r="AW135" s="173">
        <v>0</v>
      </c>
      <c r="AX135" s="3">
        <v>0.2068</v>
      </c>
      <c r="AY135">
        <f t="shared" si="26"/>
        <v>0.2068</v>
      </c>
      <c r="AZ135">
        <f t="shared" si="27"/>
        <v>0</v>
      </c>
      <c r="BA135">
        <f t="shared" si="28"/>
        <v>0</v>
      </c>
      <c r="BB135">
        <f t="shared" si="29"/>
        <v>0</v>
      </c>
      <c r="BC135">
        <f t="shared" si="30"/>
        <v>0</v>
      </c>
      <c r="BD135" s="211" t="s">
        <v>345</v>
      </c>
      <c r="BE135" s="213">
        <v>14</v>
      </c>
      <c r="BF135" s="3">
        <v>5.6714</v>
      </c>
      <c r="BG135" s="3">
        <v>1.8553</v>
      </c>
      <c r="BH135" s="3">
        <v>7.5267</v>
      </c>
      <c r="BI135" s="3">
        <v>9.1338</v>
      </c>
      <c r="BJ135" s="3">
        <v>0.5861</v>
      </c>
      <c r="BK135" s="3">
        <v>9.7199</v>
      </c>
    </row>
    <row r="136" spans="1:63" s="3" customFormat="1" ht="16.5" customHeight="1" thickBot="1">
      <c r="A136" s="128" t="s">
        <v>456</v>
      </c>
      <c r="B136" s="161"/>
      <c r="C136" s="129" t="s">
        <v>547</v>
      </c>
      <c r="D136" s="129">
        <v>0.4567</v>
      </c>
      <c r="E136" s="115">
        <v>0</v>
      </c>
      <c r="F136" s="136"/>
      <c r="G136" s="129" t="s">
        <v>205</v>
      </c>
      <c r="H136" s="129">
        <v>4.4534</v>
      </c>
      <c r="I136" s="129">
        <v>1.3494</v>
      </c>
      <c r="J136" s="125"/>
      <c r="K136" s="129" t="s">
        <v>195</v>
      </c>
      <c r="L136" s="129">
        <v>0.4908</v>
      </c>
      <c r="M136" s="129">
        <v>0</v>
      </c>
      <c r="N136" s="126">
        <f t="shared" si="38"/>
        <v>5.4009</v>
      </c>
      <c r="O136" s="130">
        <f t="shared" si="38"/>
        <v>1.3494</v>
      </c>
      <c r="P136" s="131">
        <v>0.07</v>
      </c>
      <c r="Q136" s="132">
        <f>Tables!$D$13</f>
        <v>0</v>
      </c>
      <c r="R136" s="125"/>
      <c r="S136" s="129" t="s">
        <v>186</v>
      </c>
      <c r="T136" s="129">
        <v>3.7577</v>
      </c>
      <c r="U136" s="133">
        <v>0.6379</v>
      </c>
      <c r="V136" s="125"/>
      <c r="W136" s="129"/>
      <c r="X136" s="129"/>
      <c r="Y136" s="133"/>
      <c r="Z136" s="125"/>
      <c r="AA136" s="129"/>
      <c r="AB136" s="129"/>
      <c r="AC136" s="129"/>
      <c r="AD136" s="125"/>
      <c r="AE136" s="129"/>
      <c r="AF136" s="129"/>
      <c r="AG136" s="129"/>
      <c r="AH136" s="131">
        <v>0.0876</v>
      </c>
      <c r="AI136" s="125">
        <v>0.0965</v>
      </c>
      <c r="AJ136" s="129">
        <v>0.3015</v>
      </c>
      <c r="AK136" s="125">
        <v>5.2247</v>
      </c>
      <c r="AL136" s="129">
        <v>0.1599</v>
      </c>
      <c r="AM136" s="125">
        <v>0.0802</v>
      </c>
      <c r="AN136" s="114">
        <f t="shared" si="24"/>
        <v>0.0321</v>
      </c>
      <c r="AO136" s="126">
        <f>P136+T136+X136+AB136+AF136+AI136+AK136+AN136+AH136</f>
        <v>9.2686</v>
      </c>
      <c r="AP136" s="130">
        <f>Q136+U136+Y136+AC136+AG136+AJ136+AL136+AM136</f>
        <v>1.1795</v>
      </c>
      <c r="AQ136" s="134">
        <f>N136+O136+AO136+AP136</f>
        <v>17.1984</v>
      </c>
      <c r="AR136" s="135" t="s">
        <v>456</v>
      </c>
      <c r="AS136" s="190"/>
      <c r="AT136" s="198">
        <f t="shared" si="25"/>
        <v>0</v>
      </c>
      <c r="AU136" s="173">
        <v>17.1984</v>
      </c>
      <c r="AV136" s="165" t="s">
        <v>456</v>
      </c>
      <c r="AW136" s="173">
        <v>0</v>
      </c>
      <c r="AX136" s="3">
        <v>0.0321</v>
      </c>
      <c r="AY136">
        <f t="shared" si="26"/>
        <v>0.0321</v>
      </c>
      <c r="AZ136">
        <f t="shared" si="27"/>
        <v>0</v>
      </c>
      <c r="BA136">
        <f t="shared" si="28"/>
        <v>0</v>
      </c>
      <c r="BB136">
        <f t="shared" si="29"/>
        <v>0</v>
      </c>
      <c r="BC136">
        <f t="shared" si="30"/>
        <v>0</v>
      </c>
      <c r="BD136" s="211" t="s">
        <v>456</v>
      </c>
      <c r="BE136" s="213">
        <v>13</v>
      </c>
      <c r="BF136" s="3">
        <v>5.4009</v>
      </c>
      <c r="BG136" s="3">
        <v>1.3494</v>
      </c>
      <c r="BH136" s="3">
        <v>6.7503</v>
      </c>
      <c r="BI136" s="3">
        <v>9.2686</v>
      </c>
      <c r="BJ136" s="3">
        <v>1.1795</v>
      </c>
      <c r="BK136" s="3">
        <v>10.4481</v>
      </c>
    </row>
    <row r="137" spans="1:57" s="108" customFormat="1" ht="12.75" customHeight="1" thickTop="1">
      <c r="A137" s="111"/>
      <c r="B137" s="111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11"/>
      <c r="AS137" s="191"/>
      <c r="AT137" s="199"/>
      <c r="AU137" s="182"/>
      <c r="AV137" s="166"/>
      <c r="AW137" s="174"/>
      <c r="AX137" s="140"/>
      <c r="AY137" s="140"/>
      <c r="BD137" s="212"/>
      <c r="BE137" s="214"/>
    </row>
    <row r="138" spans="1:57" s="106" customFormat="1" ht="18.75" customHeight="1">
      <c r="A138" s="105"/>
      <c r="B138" s="109"/>
      <c r="F138" s="106" t="s">
        <v>32</v>
      </c>
      <c r="G138" s="106" t="s">
        <v>603</v>
      </c>
      <c r="AR138" s="107"/>
      <c r="AS138" s="191"/>
      <c r="AT138" s="199"/>
      <c r="AU138" s="182"/>
      <c r="AV138" s="166"/>
      <c r="AW138" s="174"/>
      <c r="AX138" s="141"/>
      <c r="AY138" s="140"/>
      <c r="BD138" s="109"/>
      <c r="BE138" s="215"/>
    </row>
    <row r="139" spans="1:49" ht="13.5" customHeight="1">
      <c r="A139" s="16"/>
      <c r="B139" s="16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3"/>
      <c r="Y139" s="38"/>
      <c r="Z139" s="10"/>
      <c r="AA139" s="10"/>
      <c r="AB139" s="14"/>
      <c r="AC139" s="10"/>
      <c r="AD139" s="10"/>
      <c r="AE139" s="10"/>
      <c r="AF139" s="10"/>
      <c r="AG139" s="10"/>
      <c r="AH139" s="10"/>
      <c r="AI139" s="10"/>
      <c r="AJ139" s="10"/>
      <c r="AK139" s="14"/>
      <c r="AL139" s="10"/>
      <c r="AM139" s="10"/>
      <c r="AN139" s="10"/>
      <c r="AO139" s="10"/>
      <c r="AP139" s="10"/>
      <c r="AQ139" s="10"/>
      <c r="AR139" s="142"/>
      <c r="AS139" s="192"/>
      <c r="AT139" s="200"/>
      <c r="AU139" s="183"/>
      <c r="AV139" s="167"/>
      <c r="AW139" s="175"/>
    </row>
    <row r="140" spans="4:40" ht="15">
      <c r="D140">
        <f>SUM(D14:D136)</f>
        <v>50.99200000000002</v>
      </c>
      <c r="G140" s="219" t="s">
        <v>566</v>
      </c>
      <c r="H140">
        <f>SUM(H14:H136)</f>
        <v>624.3777000000003</v>
      </c>
      <c r="I140">
        <f>SUM(I14:I136)</f>
        <v>122.25260000000007</v>
      </c>
      <c r="L140">
        <f>SUM(L14:L136)</f>
        <v>47.151800000000065</v>
      </c>
      <c r="M140">
        <f>SUM(M14:M136)</f>
        <v>11.849199999999989</v>
      </c>
      <c r="P140">
        <f>SUM(P14:P136)</f>
        <v>8.374700000000011</v>
      </c>
      <c r="T140">
        <f>SUM(T14:T136)</f>
        <v>352.55979999999977</v>
      </c>
      <c r="U140">
        <f>SUM(U14:U136)</f>
        <v>12.793500000000005</v>
      </c>
      <c r="X140">
        <f>SUM(X14:X136)</f>
        <v>15.668899999999997</v>
      </c>
      <c r="Y140">
        <f>SUM(Y14:Y136)</f>
        <v>0</v>
      </c>
      <c r="AB140">
        <f>SUM(AB14:AB136)</f>
        <v>106.07109999999997</v>
      </c>
      <c r="AC140">
        <f>SUM(AC14:AC136)</f>
        <v>1.2119000000000002</v>
      </c>
      <c r="AH140">
        <f aca="true" t="shared" si="39" ref="AH140:AN140">SUM(AH14:AH136)</f>
        <v>8.498800000000008</v>
      </c>
      <c r="AI140">
        <f t="shared" si="39"/>
        <v>9.034800000000004</v>
      </c>
      <c r="AJ140">
        <f t="shared" si="39"/>
        <v>28.2412</v>
      </c>
      <c r="AK140">
        <f t="shared" si="39"/>
        <v>619.0968999999999</v>
      </c>
      <c r="AL140">
        <f t="shared" si="39"/>
        <v>18.961599999999972</v>
      </c>
      <c r="AM140">
        <f t="shared" si="39"/>
        <v>7.981900000000001</v>
      </c>
      <c r="AN140">
        <f t="shared" si="39"/>
        <v>84.5282</v>
      </c>
    </row>
    <row r="141" spans="7:20" ht="15">
      <c r="G141" s="219" t="s">
        <v>567</v>
      </c>
      <c r="T141" s="4"/>
    </row>
    <row r="142" ht="15">
      <c r="AK142" s="4"/>
    </row>
    <row r="143" ht="15">
      <c r="AK143" s="4"/>
    </row>
    <row r="144" spans="24:37" ht="15">
      <c r="X144" s="4"/>
      <c r="AK144" s="4"/>
    </row>
    <row r="147" ht="15" thickBot="1"/>
    <row r="148" spans="12:43" ht="15" thickTop="1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50" spans="12:28" ht="15">
      <c r="L150" s="4"/>
      <c r="AB150" s="4"/>
    </row>
    <row r="151" spans="12:28" ht="15">
      <c r="L151" s="4"/>
      <c r="AB151" s="4"/>
    </row>
    <row r="152" spans="12:28" ht="15">
      <c r="L152" s="4"/>
      <c r="AB152" s="4"/>
    </row>
    <row r="153" spans="12:28" ht="15">
      <c r="L153" s="4"/>
      <c r="AB153" s="4"/>
    </row>
    <row r="154" spans="12:28" ht="15">
      <c r="L154" s="4"/>
      <c r="AB154" s="4"/>
    </row>
    <row r="155" spans="12:37" ht="15">
      <c r="L155" s="4"/>
      <c r="AB155" s="4"/>
      <c r="AK155" s="4"/>
    </row>
    <row r="156" ht="15">
      <c r="AK156" s="4"/>
    </row>
    <row r="157" ht="15">
      <c r="AK157" s="4"/>
    </row>
    <row r="158" ht="15">
      <c r="AK158" s="4"/>
    </row>
    <row r="159" ht="15">
      <c r="AK159" s="4"/>
    </row>
    <row r="160" spans="12:43" ht="15" thickBot="1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ht="15" thickTop="1"/>
  </sheetData>
  <sheetProtection/>
  <printOptions horizontalCentered="1"/>
  <pageMargins left="0.3" right="0.25" top="0.5" bottom="0.5" header="0.25" footer="0.25"/>
  <pageSetup fitToHeight="2" horizontalDpi="600" verticalDpi="600" orientation="landscape" paperSize="17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V144"/>
  <sheetViews>
    <sheetView defaultGridColor="0" zoomScale="87" zoomScaleNormal="87" zoomScalePageLayoutView="0" colorId="22" workbookViewId="0" topLeftCell="A1">
      <selection activeCell="B83" sqref="B83"/>
    </sheetView>
  </sheetViews>
  <sheetFormatPr defaultColWidth="10.19921875" defaultRowHeight="15"/>
  <cols>
    <col min="1" max="1" width="38.59765625" style="20" customWidth="1"/>
    <col min="2" max="2" width="6.3984375" style="8" customWidth="1"/>
    <col min="3" max="3" width="6.796875" style="8" customWidth="1"/>
    <col min="4" max="4" width="10.19921875" style="0" customWidth="1"/>
    <col min="5" max="5" width="12.59765625" style="0" customWidth="1"/>
    <col min="6" max="6" width="5.59765625" style="0" customWidth="1"/>
    <col min="7" max="7" width="5.8984375" style="8" customWidth="1"/>
    <col min="8" max="8" width="7.5" style="17" customWidth="1"/>
    <col min="9" max="9" width="7.5" style="8" customWidth="1"/>
    <col min="10" max="10" width="6.59765625" style="17" customWidth="1"/>
    <col min="11" max="11" width="6.59765625" style="8" customWidth="1"/>
    <col min="12" max="12" width="8.09765625" style="17" customWidth="1"/>
    <col min="13" max="13" width="7.796875" style="0" customWidth="1"/>
    <col min="14" max="14" width="9.5" style="8" customWidth="1"/>
    <col min="15" max="15" width="8" style="18" customWidth="1"/>
    <col min="16" max="16" width="6.5" style="8" customWidth="1"/>
    <col min="17" max="17" width="9.8984375" style="18" customWidth="1"/>
    <col min="18" max="18" width="8.5" style="8" bestFit="1" customWidth="1"/>
    <col min="19" max="19" width="8.19921875" style="0" customWidth="1"/>
    <col min="20" max="20" width="7.09765625" style="18" bestFit="1" customWidth="1"/>
    <col min="21" max="21" width="6.3984375" style="8" customWidth="1"/>
    <col min="22" max="22" width="10.19921875" style="8" customWidth="1"/>
    <col min="23" max="34" width="10.19921875" style="0" customWidth="1"/>
    <col min="35" max="39" width="10.19921875" style="9" customWidth="1"/>
  </cols>
  <sheetData>
    <row r="3" ht="15">
      <c r="A3" s="144" t="s">
        <v>279</v>
      </c>
    </row>
    <row r="5" spans="2:22" ht="15">
      <c r="B5" s="21" t="s">
        <v>281</v>
      </c>
      <c r="C5" s="21"/>
      <c r="D5" s="1" t="s">
        <v>283</v>
      </c>
      <c r="E5" t="s">
        <v>285</v>
      </c>
      <c r="U5" s="21" t="s">
        <v>281</v>
      </c>
      <c r="V5" s="8" t="s">
        <v>281</v>
      </c>
    </row>
    <row r="6" spans="1:22" ht="15">
      <c r="A6" s="20" t="s">
        <v>280</v>
      </c>
      <c r="B6" s="21" t="s">
        <v>282</v>
      </c>
      <c r="C6" s="21"/>
      <c r="D6" s="1" t="s">
        <v>284</v>
      </c>
      <c r="E6" t="s">
        <v>286</v>
      </c>
      <c r="F6" s="20" t="s">
        <v>496</v>
      </c>
      <c r="U6" s="21" t="s">
        <v>282</v>
      </c>
      <c r="V6" s="8" t="s">
        <v>282</v>
      </c>
    </row>
    <row r="7" spans="6:15" ht="15">
      <c r="F7" t="s">
        <v>346</v>
      </c>
      <c r="H7" s="17" t="s">
        <v>453</v>
      </c>
      <c r="J7" s="17" t="s">
        <v>454</v>
      </c>
      <c r="L7" s="17" t="s">
        <v>455</v>
      </c>
      <c r="O7" s="8"/>
    </row>
    <row r="8" spans="6:19" ht="15">
      <c r="F8" t="s">
        <v>477</v>
      </c>
      <c r="G8" s="8" t="s">
        <v>478</v>
      </c>
      <c r="H8" s="17" t="s">
        <v>453</v>
      </c>
      <c r="I8" s="8" t="s">
        <v>478</v>
      </c>
      <c r="J8" s="17" t="s">
        <v>454</v>
      </c>
      <c r="K8" s="8" t="s">
        <v>478</v>
      </c>
      <c r="L8" s="17" t="s">
        <v>455</v>
      </c>
      <c r="M8" t="s">
        <v>495</v>
      </c>
      <c r="N8" s="151" t="s">
        <v>478</v>
      </c>
      <c r="O8" s="19"/>
      <c r="S8" t="s">
        <v>316</v>
      </c>
    </row>
    <row r="9" spans="1:22" ht="15">
      <c r="A9" s="145" t="s">
        <v>145</v>
      </c>
      <c r="B9" s="22">
        <v>170</v>
      </c>
      <c r="C9" s="22">
        <v>170</v>
      </c>
      <c r="D9" s="24">
        <v>4.3434</v>
      </c>
      <c r="E9" s="25" t="s">
        <v>146</v>
      </c>
      <c r="F9" s="26">
        <v>1</v>
      </c>
      <c r="G9" s="27" t="s">
        <v>74</v>
      </c>
      <c r="H9" s="28">
        <v>3.9951</v>
      </c>
      <c r="I9" s="31" t="s">
        <v>74</v>
      </c>
      <c r="J9" s="28"/>
      <c r="K9" s="31" t="s">
        <v>74</v>
      </c>
      <c r="L9" s="28">
        <v>4.275</v>
      </c>
      <c r="M9" s="29">
        <v>4.3372</v>
      </c>
      <c r="N9" s="152" t="s">
        <v>74</v>
      </c>
      <c r="O9" s="30"/>
      <c r="P9" s="31"/>
      <c r="Q9" s="32">
        <v>9</v>
      </c>
      <c r="R9" s="8">
        <v>9</v>
      </c>
      <c r="S9" t="s">
        <v>74</v>
      </c>
      <c r="T9" s="18">
        <v>1</v>
      </c>
      <c r="U9" s="22">
        <v>170</v>
      </c>
      <c r="V9" s="8" t="s">
        <v>74</v>
      </c>
    </row>
    <row r="10" spans="1:22" ht="15">
      <c r="A10" s="145" t="s">
        <v>517</v>
      </c>
      <c r="B10" s="22" t="s">
        <v>312</v>
      </c>
      <c r="C10" s="22" t="s">
        <v>312</v>
      </c>
      <c r="D10" s="24">
        <v>0.89</v>
      </c>
      <c r="E10" s="25" t="s">
        <v>252</v>
      </c>
      <c r="F10" s="26">
        <v>2</v>
      </c>
      <c r="G10" s="27" t="s">
        <v>312</v>
      </c>
      <c r="H10" s="28">
        <v>0.8246</v>
      </c>
      <c r="I10" s="31" t="s">
        <v>312</v>
      </c>
      <c r="J10" s="28"/>
      <c r="K10" s="31" t="s">
        <v>312</v>
      </c>
      <c r="L10" s="24">
        <v>0.89</v>
      </c>
      <c r="M10" s="29"/>
      <c r="N10" s="152" t="s">
        <v>312</v>
      </c>
      <c r="O10" s="30"/>
      <c r="P10" s="31"/>
      <c r="Q10" s="32">
        <f>Q9+1</f>
        <v>10</v>
      </c>
      <c r="R10" s="8">
        <v>10</v>
      </c>
      <c r="S10" t="s">
        <v>312</v>
      </c>
      <c r="T10" s="18">
        <v>2</v>
      </c>
      <c r="U10" s="22" t="s">
        <v>312</v>
      </c>
      <c r="V10" s="8" t="s">
        <v>402</v>
      </c>
    </row>
    <row r="11" spans="1:22" ht="15">
      <c r="A11" s="145" t="s">
        <v>21</v>
      </c>
      <c r="B11" s="22">
        <v>170</v>
      </c>
      <c r="C11" s="22">
        <v>170</v>
      </c>
      <c r="D11" s="24">
        <v>0.1602</v>
      </c>
      <c r="E11" s="25" t="str">
        <f>E9</f>
        <v>MULT CO</v>
      </c>
      <c r="F11" s="26">
        <v>3</v>
      </c>
      <c r="G11" s="27" t="s">
        <v>317</v>
      </c>
      <c r="H11" s="28">
        <v>0.1694</v>
      </c>
      <c r="I11" s="31" t="s">
        <v>317</v>
      </c>
      <c r="J11" s="28"/>
      <c r="K11" s="31" t="s">
        <v>317</v>
      </c>
      <c r="L11" s="28">
        <v>0.1809</v>
      </c>
      <c r="M11" s="29">
        <v>0.1835</v>
      </c>
      <c r="N11" s="152" t="s">
        <v>317</v>
      </c>
      <c r="O11" s="30"/>
      <c r="P11" s="31"/>
      <c r="Q11" s="32">
        <f aca="true" t="shared" si="0" ref="Q11:Q74">Q10+1</f>
        <v>11</v>
      </c>
      <c r="R11" s="8">
        <v>11</v>
      </c>
      <c r="S11" t="s">
        <v>317</v>
      </c>
      <c r="T11" s="18">
        <v>3</v>
      </c>
      <c r="U11" s="22">
        <v>170</v>
      </c>
      <c r="V11" s="8" t="s">
        <v>403</v>
      </c>
    </row>
    <row r="12" spans="1:22" ht="15">
      <c r="A12" s="145" t="s">
        <v>151</v>
      </c>
      <c r="B12" s="22">
        <v>101</v>
      </c>
      <c r="C12" s="22">
        <v>101</v>
      </c>
      <c r="D12" s="24">
        <v>0.07010000000000001</v>
      </c>
      <c r="E12" s="25" t="s">
        <v>153</v>
      </c>
      <c r="F12" s="26">
        <v>4</v>
      </c>
      <c r="G12" s="27" t="s">
        <v>152</v>
      </c>
      <c r="H12" s="28">
        <v>0.065</v>
      </c>
      <c r="I12" s="31" t="s">
        <v>152</v>
      </c>
      <c r="J12" s="28">
        <v>0.068</v>
      </c>
      <c r="K12" s="31" t="s">
        <v>152</v>
      </c>
      <c r="L12" s="28">
        <v>0.069</v>
      </c>
      <c r="M12" s="29">
        <v>0.07</v>
      </c>
      <c r="N12" s="152" t="s">
        <v>152</v>
      </c>
      <c r="O12" s="30"/>
      <c r="P12" s="31"/>
      <c r="Q12" s="32">
        <f t="shared" si="0"/>
        <v>12</v>
      </c>
      <c r="R12" s="8">
        <v>12</v>
      </c>
      <c r="S12" t="s">
        <v>152</v>
      </c>
      <c r="T12" s="18">
        <v>4</v>
      </c>
      <c r="U12" s="22">
        <v>101</v>
      </c>
      <c r="V12" s="8" t="s">
        <v>152</v>
      </c>
    </row>
    <row r="13" spans="1:22" ht="15">
      <c r="A13" s="145" t="s">
        <v>21</v>
      </c>
      <c r="B13" s="22">
        <v>101</v>
      </c>
      <c r="C13" s="22">
        <v>101</v>
      </c>
      <c r="D13" s="24">
        <v>0</v>
      </c>
      <c r="E13" s="25" t="str">
        <f>E12</f>
        <v>PORT</v>
      </c>
      <c r="F13" s="26">
        <v>5</v>
      </c>
      <c r="G13" s="27" t="s">
        <v>318</v>
      </c>
      <c r="H13" s="28"/>
      <c r="I13" s="31" t="s">
        <v>318</v>
      </c>
      <c r="J13" s="28"/>
      <c r="K13" s="31" t="s">
        <v>318</v>
      </c>
      <c r="L13" s="28"/>
      <c r="M13" s="29"/>
      <c r="N13" s="152" t="s">
        <v>318</v>
      </c>
      <c r="O13" s="30"/>
      <c r="P13" s="31"/>
      <c r="Q13" s="32">
        <f t="shared" si="0"/>
        <v>13</v>
      </c>
      <c r="R13" s="8">
        <v>13</v>
      </c>
      <c r="S13" t="s">
        <v>318</v>
      </c>
      <c r="T13" s="18">
        <v>5</v>
      </c>
      <c r="U13" s="22">
        <v>101</v>
      </c>
      <c r="V13" s="8" t="s">
        <v>158</v>
      </c>
    </row>
    <row r="14" spans="1:22" ht="15">
      <c r="A14" s="145" t="s">
        <v>147</v>
      </c>
      <c r="B14" s="22">
        <v>125</v>
      </c>
      <c r="C14" s="22">
        <v>125</v>
      </c>
      <c r="D14" s="24">
        <v>3.4902</v>
      </c>
      <c r="E14" s="25" t="s">
        <v>149</v>
      </c>
      <c r="F14" s="26">
        <v>6</v>
      </c>
      <c r="G14" s="27" t="s">
        <v>148</v>
      </c>
      <c r="H14" s="28"/>
      <c r="I14" s="31" t="s">
        <v>148</v>
      </c>
      <c r="J14" s="28"/>
      <c r="K14" s="31" t="s">
        <v>148</v>
      </c>
      <c r="L14" s="28"/>
      <c r="M14" s="29"/>
      <c r="N14" s="152" t="s">
        <v>148</v>
      </c>
      <c r="O14" s="30"/>
      <c r="P14" s="31"/>
      <c r="Q14" s="32">
        <f t="shared" si="0"/>
        <v>14</v>
      </c>
      <c r="R14" s="8">
        <v>14</v>
      </c>
      <c r="S14" t="s">
        <v>148</v>
      </c>
      <c r="T14" s="18">
        <v>6</v>
      </c>
      <c r="U14" s="22">
        <v>125</v>
      </c>
      <c r="V14" s="8" t="s">
        <v>148</v>
      </c>
    </row>
    <row r="15" spans="1:22" ht="15">
      <c r="A15" s="145" t="s">
        <v>21</v>
      </c>
      <c r="B15" s="22">
        <v>125</v>
      </c>
      <c r="C15" s="22">
        <v>125</v>
      </c>
      <c r="D15" s="24">
        <v>0</v>
      </c>
      <c r="E15" s="25" t="s">
        <v>149</v>
      </c>
      <c r="F15" s="26">
        <v>7</v>
      </c>
      <c r="G15" s="27" t="s">
        <v>479</v>
      </c>
      <c r="H15" s="28"/>
      <c r="I15" s="31" t="s">
        <v>479</v>
      </c>
      <c r="J15" s="28"/>
      <c r="K15" s="31" t="s">
        <v>479</v>
      </c>
      <c r="L15" s="28"/>
      <c r="M15" s="29"/>
      <c r="N15" s="152" t="s">
        <v>479</v>
      </c>
      <c r="O15" s="30"/>
      <c r="P15" s="31"/>
      <c r="Q15" s="32">
        <f t="shared" si="0"/>
        <v>15</v>
      </c>
      <c r="R15" s="8">
        <v>15</v>
      </c>
      <c r="S15" t="s">
        <v>148</v>
      </c>
      <c r="T15" s="18">
        <v>7</v>
      </c>
      <c r="U15" s="22">
        <v>125</v>
      </c>
      <c r="V15" s="8" t="s">
        <v>404</v>
      </c>
    </row>
    <row r="16" spans="1:22" ht="15">
      <c r="A16" s="145" t="s">
        <v>154</v>
      </c>
      <c r="B16" s="22">
        <v>126</v>
      </c>
      <c r="C16" s="22">
        <v>126</v>
      </c>
      <c r="D16" s="24">
        <v>3.6129</v>
      </c>
      <c r="E16" s="25" t="s">
        <v>156</v>
      </c>
      <c r="F16" s="26">
        <v>8</v>
      </c>
      <c r="G16" s="27" t="s">
        <v>155</v>
      </c>
      <c r="H16" s="28"/>
      <c r="I16" s="31" t="s">
        <v>155</v>
      </c>
      <c r="J16" s="28"/>
      <c r="K16" s="31" t="s">
        <v>155</v>
      </c>
      <c r="L16" s="28">
        <v>3.556</v>
      </c>
      <c r="M16" s="29"/>
      <c r="N16" s="152" t="s">
        <v>155</v>
      </c>
      <c r="O16" s="30"/>
      <c r="P16" s="31"/>
      <c r="Q16" s="32">
        <f t="shared" si="0"/>
        <v>16</v>
      </c>
      <c r="R16" s="8">
        <v>16</v>
      </c>
      <c r="S16" t="s">
        <v>155</v>
      </c>
      <c r="T16" s="18">
        <v>8</v>
      </c>
      <c r="U16" s="22">
        <v>126</v>
      </c>
      <c r="V16" s="8" t="s">
        <v>155</v>
      </c>
    </row>
    <row r="17" spans="1:22" ht="15">
      <c r="A17" s="145" t="s">
        <v>21</v>
      </c>
      <c r="B17" s="22">
        <v>126</v>
      </c>
      <c r="C17" s="22">
        <v>126</v>
      </c>
      <c r="D17" s="24">
        <v>0.0532</v>
      </c>
      <c r="E17" s="25" t="s">
        <v>156</v>
      </c>
      <c r="F17" s="26">
        <v>9</v>
      </c>
      <c r="G17" s="27" t="s">
        <v>347</v>
      </c>
      <c r="H17" s="28"/>
      <c r="I17" s="31" t="s">
        <v>347</v>
      </c>
      <c r="J17" s="28"/>
      <c r="K17" s="31" t="s">
        <v>347</v>
      </c>
      <c r="L17" s="28"/>
      <c r="M17" s="29"/>
      <c r="N17" s="152" t="s">
        <v>347</v>
      </c>
      <c r="O17" s="30"/>
      <c r="P17" s="31"/>
      <c r="Q17" s="32">
        <f t="shared" si="0"/>
        <v>17</v>
      </c>
      <c r="R17" s="8">
        <v>17</v>
      </c>
      <c r="S17" t="s">
        <v>347</v>
      </c>
      <c r="T17" s="18">
        <v>9</v>
      </c>
      <c r="U17" s="22">
        <v>126</v>
      </c>
      <c r="V17" s="8" t="s">
        <v>405</v>
      </c>
    </row>
    <row r="18" spans="1:22" ht="15">
      <c r="A18" s="145" t="s">
        <v>518</v>
      </c>
      <c r="B18" s="22">
        <v>127</v>
      </c>
      <c r="C18" s="22">
        <v>127</v>
      </c>
      <c r="D18" s="24">
        <v>4.5884</v>
      </c>
      <c r="E18" s="25" t="s">
        <v>160</v>
      </c>
      <c r="F18" s="26">
        <v>10</v>
      </c>
      <c r="G18" s="27" t="s">
        <v>159</v>
      </c>
      <c r="H18" s="28"/>
      <c r="I18" s="31" t="s">
        <v>159</v>
      </c>
      <c r="J18" s="28"/>
      <c r="K18" s="31" t="s">
        <v>159</v>
      </c>
      <c r="L18" s="28"/>
      <c r="M18" s="29"/>
      <c r="N18" s="152" t="s">
        <v>159</v>
      </c>
      <c r="O18" s="30"/>
      <c r="P18" s="31"/>
      <c r="Q18" s="32">
        <f t="shared" si="0"/>
        <v>18</v>
      </c>
      <c r="R18" s="8">
        <v>18</v>
      </c>
      <c r="S18" t="s">
        <v>335</v>
      </c>
      <c r="T18" s="18">
        <v>10</v>
      </c>
      <c r="U18" s="22">
        <v>127</v>
      </c>
      <c r="V18" s="8" t="s">
        <v>159</v>
      </c>
    </row>
    <row r="19" spans="1:22" ht="15">
      <c r="A19" s="145" t="s">
        <v>21</v>
      </c>
      <c r="B19" s="22">
        <v>127</v>
      </c>
      <c r="C19" s="22">
        <v>127</v>
      </c>
      <c r="D19" s="24">
        <v>0.7131</v>
      </c>
      <c r="E19" s="25" t="s">
        <v>160</v>
      </c>
      <c r="F19" s="26">
        <v>11</v>
      </c>
      <c r="G19" s="27" t="s">
        <v>335</v>
      </c>
      <c r="H19" s="28"/>
      <c r="I19" s="31" t="s">
        <v>335</v>
      </c>
      <c r="J19" s="28"/>
      <c r="K19" s="31" t="s">
        <v>335</v>
      </c>
      <c r="L19" s="28"/>
      <c r="M19" s="29"/>
      <c r="N19" s="152" t="s">
        <v>335</v>
      </c>
      <c r="O19" s="30"/>
      <c r="P19" s="31"/>
      <c r="Q19" s="32">
        <f t="shared" si="0"/>
        <v>19</v>
      </c>
      <c r="R19" s="8">
        <v>19</v>
      </c>
      <c r="S19" t="s">
        <v>159</v>
      </c>
      <c r="T19" s="18">
        <v>11</v>
      </c>
      <c r="U19" s="22">
        <v>127</v>
      </c>
      <c r="V19" s="8" t="s">
        <v>406</v>
      </c>
    </row>
    <row r="20" spans="1:22" ht="15">
      <c r="A20" s="145" t="s">
        <v>519</v>
      </c>
      <c r="B20" s="22">
        <v>192</v>
      </c>
      <c r="C20" s="22">
        <v>192</v>
      </c>
      <c r="D20" s="24">
        <v>4.9703</v>
      </c>
      <c r="E20" s="25" t="s">
        <v>160</v>
      </c>
      <c r="F20" s="26">
        <v>12</v>
      </c>
      <c r="G20" s="27" t="s">
        <v>255</v>
      </c>
      <c r="H20" s="28"/>
      <c r="I20" s="31" t="s">
        <v>255</v>
      </c>
      <c r="J20" s="28">
        <v>4.8066</v>
      </c>
      <c r="K20" s="31" t="s">
        <v>255</v>
      </c>
      <c r="L20" s="28"/>
      <c r="M20" s="29"/>
      <c r="N20" s="31" t="s">
        <v>255</v>
      </c>
      <c r="O20" s="30"/>
      <c r="P20" s="31"/>
      <c r="Q20" s="32">
        <f t="shared" si="0"/>
        <v>20</v>
      </c>
      <c r="R20" s="8">
        <v>20</v>
      </c>
      <c r="S20" t="s">
        <v>336</v>
      </c>
      <c r="T20" s="18">
        <v>12</v>
      </c>
      <c r="U20" s="22">
        <v>192</v>
      </c>
      <c r="V20" s="8" t="s">
        <v>255</v>
      </c>
    </row>
    <row r="21" spans="1:22" ht="15">
      <c r="A21" s="145" t="s">
        <v>21</v>
      </c>
      <c r="B21" s="22">
        <v>192</v>
      </c>
      <c r="C21" s="22">
        <v>192</v>
      </c>
      <c r="D21" s="24">
        <v>0.7131</v>
      </c>
      <c r="E21" s="25" t="s">
        <v>160</v>
      </c>
      <c r="F21" s="26">
        <v>13</v>
      </c>
      <c r="G21" s="27" t="s">
        <v>336</v>
      </c>
      <c r="H21" s="28"/>
      <c r="I21" s="31" t="s">
        <v>336</v>
      </c>
      <c r="J21" s="28">
        <v>0.7274</v>
      </c>
      <c r="K21" s="31" t="s">
        <v>336</v>
      </c>
      <c r="L21" s="28"/>
      <c r="M21" s="29"/>
      <c r="N21" s="31" t="s">
        <v>336</v>
      </c>
      <c r="O21" s="30"/>
      <c r="P21" s="31"/>
      <c r="Q21" s="32">
        <f t="shared" si="0"/>
        <v>21</v>
      </c>
      <c r="R21" s="8">
        <v>21</v>
      </c>
      <c r="S21" t="s">
        <v>255</v>
      </c>
      <c r="T21" s="18">
        <v>13</v>
      </c>
      <c r="U21" s="22">
        <v>192</v>
      </c>
      <c r="V21" s="8" t="s">
        <v>407</v>
      </c>
    </row>
    <row r="22" spans="1:22" ht="15">
      <c r="A22" s="145" t="s">
        <v>354</v>
      </c>
      <c r="B22" s="22">
        <v>128</v>
      </c>
      <c r="C22" s="22">
        <v>128</v>
      </c>
      <c r="D22" s="24">
        <v>0.4053</v>
      </c>
      <c r="E22" s="25" t="s">
        <v>165</v>
      </c>
      <c r="F22" s="26">
        <v>14</v>
      </c>
      <c r="G22" s="27" t="s">
        <v>164</v>
      </c>
      <c r="H22" s="28"/>
      <c r="I22" s="31" t="s">
        <v>164</v>
      </c>
      <c r="J22" s="28"/>
      <c r="K22" s="31" t="s">
        <v>164</v>
      </c>
      <c r="L22" s="28"/>
      <c r="M22" s="29"/>
      <c r="N22" s="152" t="s">
        <v>164</v>
      </c>
      <c r="O22" s="30"/>
      <c r="P22" s="31"/>
      <c r="Q22" s="32">
        <f t="shared" si="0"/>
        <v>22</v>
      </c>
      <c r="R22" s="8">
        <v>22</v>
      </c>
      <c r="S22" t="s">
        <v>164</v>
      </c>
      <c r="T22" s="18">
        <v>14</v>
      </c>
      <c r="U22" s="22">
        <v>128</v>
      </c>
      <c r="V22" s="8" t="s">
        <v>164</v>
      </c>
    </row>
    <row r="23" spans="1:22" ht="15">
      <c r="A23" s="145" t="s">
        <v>21</v>
      </c>
      <c r="B23" s="22">
        <v>128</v>
      </c>
      <c r="C23" s="22">
        <v>128</v>
      </c>
      <c r="D23" s="24">
        <v>0</v>
      </c>
      <c r="E23" s="25" t="s">
        <v>165</v>
      </c>
      <c r="F23" s="26">
        <v>15</v>
      </c>
      <c r="G23" s="27" t="s">
        <v>480</v>
      </c>
      <c r="H23" s="28"/>
      <c r="I23" s="31" t="s">
        <v>480</v>
      </c>
      <c r="J23" s="28"/>
      <c r="K23" s="31" t="s">
        <v>480</v>
      </c>
      <c r="L23" s="28"/>
      <c r="M23" s="29"/>
      <c r="N23" s="152" t="s">
        <v>480</v>
      </c>
      <c r="O23" s="30"/>
      <c r="P23" s="31"/>
      <c r="Q23" s="32">
        <f t="shared" si="0"/>
        <v>23</v>
      </c>
      <c r="R23" s="8">
        <v>23</v>
      </c>
      <c r="S23" t="s">
        <v>164</v>
      </c>
      <c r="T23" s="18">
        <v>15</v>
      </c>
      <c r="U23" s="22">
        <v>128</v>
      </c>
      <c r="V23" s="8" t="s">
        <v>408</v>
      </c>
    </row>
    <row r="24" spans="1:22" ht="15">
      <c r="A24" s="145" t="s">
        <v>169</v>
      </c>
      <c r="B24" s="22">
        <v>129</v>
      </c>
      <c r="C24" s="22">
        <v>129</v>
      </c>
      <c r="D24" s="24">
        <v>4.1291</v>
      </c>
      <c r="E24" s="25" t="s">
        <v>171</v>
      </c>
      <c r="F24" s="26">
        <v>16</v>
      </c>
      <c r="G24" s="27" t="s">
        <v>170</v>
      </c>
      <c r="H24" s="28"/>
      <c r="I24" s="31" t="s">
        <v>170</v>
      </c>
      <c r="J24" s="28"/>
      <c r="K24" s="31" t="s">
        <v>170</v>
      </c>
      <c r="L24" s="28"/>
      <c r="M24" s="29"/>
      <c r="N24" s="152" t="s">
        <v>170</v>
      </c>
      <c r="O24" s="30"/>
      <c r="P24" s="31"/>
      <c r="Q24" s="32">
        <f t="shared" si="0"/>
        <v>24</v>
      </c>
      <c r="R24" s="8">
        <v>24</v>
      </c>
      <c r="S24" t="s">
        <v>170</v>
      </c>
      <c r="T24" s="18">
        <v>16</v>
      </c>
      <c r="U24" s="22">
        <v>129</v>
      </c>
      <c r="V24" s="8" t="s">
        <v>170</v>
      </c>
    </row>
    <row r="25" spans="1:22" ht="15">
      <c r="A25" s="145" t="s">
        <v>21</v>
      </c>
      <c r="B25" s="22">
        <v>129</v>
      </c>
      <c r="C25" s="22">
        <v>129</v>
      </c>
      <c r="D25" s="24">
        <v>0.3909</v>
      </c>
      <c r="E25" s="25" t="s">
        <v>171</v>
      </c>
      <c r="F25" s="26">
        <v>17</v>
      </c>
      <c r="G25" s="27" t="s">
        <v>481</v>
      </c>
      <c r="H25" s="28"/>
      <c r="I25" s="31" t="s">
        <v>481</v>
      </c>
      <c r="J25" s="28"/>
      <c r="K25" s="31" t="s">
        <v>481</v>
      </c>
      <c r="L25" s="28"/>
      <c r="M25" s="29"/>
      <c r="N25" s="152" t="s">
        <v>481</v>
      </c>
      <c r="O25" s="30"/>
      <c r="P25" s="31"/>
      <c r="Q25" s="32">
        <f t="shared" si="0"/>
        <v>25</v>
      </c>
      <c r="R25" s="8">
        <v>25</v>
      </c>
      <c r="S25" t="s">
        <v>170</v>
      </c>
      <c r="T25" s="18">
        <v>17</v>
      </c>
      <c r="U25" s="22">
        <v>129</v>
      </c>
      <c r="V25" s="8" t="s">
        <v>409</v>
      </c>
    </row>
    <row r="26" spans="1:22" ht="15">
      <c r="A26" s="145" t="s">
        <v>178</v>
      </c>
      <c r="B26" s="22">
        <v>130</v>
      </c>
      <c r="C26" s="22">
        <v>130</v>
      </c>
      <c r="D26" s="24">
        <v>7.2011</v>
      </c>
      <c r="E26" s="25" t="s">
        <v>180</v>
      </c>
      <c r="F26" s="26">
        <v>18</v>
      </c>
      <c r="G26" s="27" t="s">
        <v>179</v>
      </c>
      <c r="H26" s="28">
        <v>4.2117</v>
      </c>
      <c r="I26" s="31" t="s">
        <v>179</v>
      </c>
      <c r="J26" s="28"/>
      <c r="K26" s="31" t="s">
        <v>179</v>
      </c>
      <c r="L26" s="28"/>
      <c r="M26" s="29"/>
      <c r="N26" s="152" t="s">
        <v>179</v>
      </c>
      <c r="O26" s="30"/>
      <c r="P26" s="31"/>
      <c r="Q26" s="32">
        <f t="shared" si="0"/>
        <v>26</v>
      </c>
      <c r="R26" s="8">
        <v>26</v>
      </c>
      <c r="S26" s="8" t="s">
        <v>179</v>
      </c>
      <c r="T26" s="18">
        <v>18</v>
      </c>
      <c r="U26" s="22">
        <v>130</v>
      </c>
      <c r="V26" s="8" t="s">
        <v>179</v>
      </c>
    </row>
    <row r="27" spans="1:22" ht="15">
      <c r="A27" s="145" t="s">
        <v>21</v>
      </c>
      <c r="B27" s="22">
        <v>130</v>
      </c>
      <c r="C27" s="22" t="s">
        <v>313</v>
      </c>
      <c r="D27" s="24">
        <v>0.1913</v>
      </c>
      <c r="E27" s="25" t="s">
        <v>180</v>
      </c>
      <c r="F27" s="26">
        <v>19</v>
      </c>
      <c r="G27" s="27" t="s">
        <v>313</v>
      </c>
      <c r="H27" s="28">
        <v>0.3734</v>
      </c>
      <c r="I27" s="31" t="s">
        <v>313</v>
      </c>
      <c r="J27" s="28"/>
      <c r="K27" s="31" t="s">
        <v>313</v>
      </c>
      <c r="L27" s="28"/>
      <c r="M27" s="29"/>
      <c r="N27" s="31" t="s">
        <v>313</v>
      </c>
      <c r="O27" s="32"/>
      <c r="P27" s="31"/>
      <c r="Q27" s="32">
        <f t="shared" si="0"/>
        <v>27</v>
      </c>
      <c r="R27" s="8">
        <v>27</v>
      </c>
      <c r="S27" t="s">
        <v>313</v>
      </c>
      <c r="T27" s="18">
        <v>19</v>
      </c>
      <c r="U27" s="22" t="s">
        <v>313</v>
      </c>
      <c r="V27" s="8" t="s">
        <v>313</v>
      </c>
    </row>
    <row r="28" spans="1:22" ht="15">
      <c r="A28" s="146" t="s">
        <v>184</v>
      </c>
      <c r="B28" s="23" t="s">
        <v>185</v>
      </c>
      <c r="C28" s="23" t="s">
        <v>314</v>
      </c>
      <c r="D28" s="24">
        <v>3.7652</v>
      </c>
      <c r="E28" s="25" t="s">
        <v>180</v>
      </c>
      <c r="F28" s="33">
        <v>20</v>
      </c>
      <c r="G28" s="31" t="s">
        <v>314</v>
      </c>
      <c r="H28" s="28">
        <v>0.3618</v>
      </c>
      <c r="I28" s="31" t="s">
        <v>314</v>
      </c>
      <c r="J28" s="28"/>
      <c r="K28" s="31" t="s">
        <v>314</v>
      </c>
      <c r="L28" s="28"/>
      <c r="M28" s="29"/>
      <c r="N28" s="31" t="s">
        <v>314</v>
      </c>
      <c r="O28" s="32"/>
      <c r="P28" s="31"/>
      <c r="Q28" s="32">
        <f t="shared" si="0"/>
        <v>28</v>
      </c>
      <c r="R28" s="8">
        <v>28</v>
      </c>
      <c r="S28" t="s">
        <v>314</v>
      </c>
      <c r="T28" s="18">
        <v>20</v>
      </c>
      <c r="U28" s="23" t="s">
        <v>314</v>
      </c>
      <c r="V28" s="8" t="s">
        <v>314</v>
      </c>
    </row>
    <row r="29" spans="1:22" ht="15">
      <c r="A29" s="145" t="s">
        <v>21</v>
      </c>
      <c r="B29" s="22" t="s">
        <v>185</v>
      </c>
      <c r="C29" s="22">
        <v>130</v>
      </c>
      <c r="D29" s="24">
        <v>0.6391</v>
      </c>
      <c r="E29" s="25" t="s">
        <v>180</v>
      </c>
      <c r="F29" s="26">
        <v>21</v>
      </c>
      <c r="G29" s="27" t="s">
        <v>328</v>
      </c>
      <c r="H29" s="28"/>
      <c r="I29" s="31" t="s">
        <v>328</v>
      </c>
      <c r="J29" s="28"/>
      <c r="K29" s="31" t="s">
        <v>328</v>
      </c>
      <c r="L29" s="28"/>
      <c r="M29" s="29"/>
      <c r="N29" s="152" t="s">
        <v>328</v>
      </c>
      <c r="O29" s="30"/>
      <c r="P29" s="31"/>
      <c r="Q29" s="32">
        <f t="shared" si="0"/>
        <v>29</v>
      </c>
      <c r="R29" s="8">
        <v>29</v>
      </c>
      <c r="S29" t="s">
        <v>328</v>
      </c>
      <c r="T29" s="18">
        <v>21</v>
      </c>
      <c r="U29" s="22">
        <v>130</v>
      </c>
      <c r="V29" s="8" t="s">
        <v>410</v>
      </c>
    </row>
    <row r="30" spans="1:22" ht="15">
      <c r="A30" s="145" t="s">
        <v>189</v>
      </c>
      <c r="B30" s="22" t="s">
        <v>190</v>
      </c>
      <c r="C30" s="22" t="s">
        <v>185</v>
      </c>
      <c r="D30" s="24">
        <v>3.1262</v>
      </c>
      <c r="E30" s="25" t="s">
        <v>186</v>
      </c>
      <c r="F30" s="26">
        <v>22</v>
      </c>
      <c r="G30" s="27" t="s">
        <v>185</v>
      </c>
      <c r="H30" s="28"/>
      <c r="I30" s="31" t="s">
        <v>185</v>
      </c>
      <c r="J30" s="28"/>
      <c r="K30" s="31" t="s">
        <v>185</v>
      </c>
      <c r="L30" s="28"/>
      <c r="M30" s="29">
        <v>3.7598</v>
      </c>
      <c r="N30" s="152" t="s">
        <v>185</v>
      </c>
      <c r="O30" s="30"/>
      <c r="P30" s="31"/>
      <c r="Q30" s="32">
        <f t="shared" si="0"/>
        <v>30</v>
      </c>
      <c r="R30" s="8">
        <v>30</v>
      </c>
      <c r="S30" t="s">
        <v>185</v>
      </c>
      <c r="T30" s="18">
        <v>22</v>
      </c>
      <c r="U30" s="22" t="s">
        <v>185</v>
      </c>
      <c r="V30" s="8" t="s">
        <v>185</v>
      </c>
    </row>
    <row r="31" spans="1:22" ht="15">
      <c r="A31" s="145" t="s">
        <v>21</v>
      </c>
      <c r="B31" s="22" t="s">
        <v>190</v>
      </c>
      <c r="C31" s="22" t="s">
        <v>185</v>
      </c>
      <c r="D31" s="24">
        <v>0</v>
      </c>
      <c r="E31" s="25" t="s">
        <v>186</v>
      </c>
      <c r="F31" s="26">
        <v>23</v>
      </c>
      <c r="G31" s="27" t="s">
        <v>482</v>
      </c>
      <c r="H31" s="28"/>
      <c r="I31" s="31" t="s">
        <v>482</v>
      </c>
      <c r="J31" s="28"/>
      <c r="K31" s="31" t="s">
        <v>482</v>
      </c>
      <c r="L31" s="28"/>
      <c r="M31" s="29">
        <v>0.6611</v>
      </c>
      <c r="N31" s="152" t="s">
        <v>482</v>
      </c>
      <c r="O31" s="30"/>
      <c r="P31" s="31"/>
      <c r="Q31" s="32">
        <f t="shared" si="0"/>
        <v>31</v>
      </c>
      <c r="R31" s="8">
        <v>31</v>
      </c>
      <c r="S31" t="s">
        <v>185</v>
      </c>
      <c r="T31" s="18">
        <v>23</v>
      </c>
      <c r="U31" s="22" t="s">
        <v>185</v>
      </c>
      <c r="V31" s="8" t="s">
        <v>411</v>
      </c>
    </row>
    <row r="32" spans="1:22" ht="15">
      <c r="A32" s="145" t="s">
        <v>457</v>
      </c>
      <c r="B32" s="22" t="s">
        <v>97</v>
      </c>
      <c r="C32" s="22" t="s">
        <v>190</v>
      </c>
      <c r="D32" s="24">
        <v>0.4576</v>
      </c>
      <c r="E32" s="25" t="s">
        <v>191</v>
      </c>
      <c r="F32" s="26">
        <v>24</v>
      </c>
      <c r="G32" s="27" t="s">
        <v>190</v>
      </c>
      <c r="H32" s="28"/>
      <c r="I32" s="31" t="s">
        <v>190</v>
      </c>
      <c r="J32" s="28"/>
      <c r="K32" s="31" t="s">
        <v>190</v>
      </c>
      <c r="L32" s="28"/>
      <c r="M32" s="29"/>
      <c r="N32" s="152" t="s">
        <v>190</v>
      </c>
      <c r="O32" s="30"/>
      <c r="P32" s="31"/>
      <c r="Q32" s="32">
        <f t="shared" si="0"/>
        <v>32</v>
      </c>
      <c r="R32" s="8">
        <v>32</v>
      </c>
      <c r="S32" t="s">
        <v>190</v>
      </c>
      <c r="T32" s="18">
        <v>24</v>
      </c>
      <c r="U32" s="22" t="s">
        <v>190</v>
      </c>
      <c r="V32" s="8" t="s">
        <v>190</v>
      </c>
    </row>
    <row r="33" spans="1:22" ht="15">
      <c r="A33" s="145" t="s">
        <v>21</v>
      </c>
      <c r="B33" s="22" t="s">
        <v>97</v>
      </c>
      <c r="C33" s="22" t="s">
        <v>190</v>
      </c>
      <c r="D33" s="24">
        <v>0</v>
      </c>
      <c r="E33" s="25" t="s">
        <v>191</v>
      </c>
      <c r="F33" s="26">
        <v>25</v>
      </c>
      <c r="G33" s="27" t="s">
        <v>483</v>
      </c>
      <c r="H33" s="28"/>
      <c r="I33" s="31" t="s">
        <v>483</v>
      </c>
      <c r="J33" s="28"/>
      <c r="K33" s="31" t="s">
        <v>483</v>
      </c>
      <c r="L33" s="28"/>
      <c r="M33" s="29"/>
      <c r="N33" s="152" t="s">
        <v>483</v>
      </c>
      <c r="O33" s="30"/>
      <c r="P33" s="31"/>
      <c r="Q33" s="32">
        <f t="shared" si="0"/>
        <v>33</v>
      </c>
      <c r="R33" s="8">
        <v>33</v>
      </c>
      <c r="S33" t="s">
        <v>190</v>
      </c>
      <c r="T33" s="18">
        <v>25</v>
      </c>
      <c r="U33" s="22" t="s">
        <v>190</v>
      </c>
      <c r="V33" s="8" t="s">
        <v>412</v>
      </c>
    </row>
    <row r="34" spans="1:22" ht="15">
      <c r="A34" s="145" t="s">
        <v>257</v>
      </c>
      <c r="B34" s="22" t="s">
        <v>161</v>
      </c>
      <c r="C34" s="22" t="s">
        <v>97</v>
      </c>
      <c r="D34" s="24">
        <v>0.3687</v>
      </c>
      <c r="E34" s="25" t="s">
        <v>256</v>
      </c>
      <c r="F34" s="26">
        <v>26</v>
      </c>
      <c r="G34" s="27" t="s">
        <v>97</v>
      </c>
      <c r="H34" s="28">
        <v>0.4214</v>
      </c>
      <c r="I34" s="31" t="s">
        <v>97</v>
      </c>
      <c r="J34" s="28"/>
      <c r="K34" s="31" t="s">
        <v>97</v>
      </c>
      <c r="L34" s="28">
        <v>0.4504</v>
      </c>
      <c r="M34" s="29">
        <v>0.457</v>
      </c>
      <c r="N34" s="152" t="s">
        <v>97</v>
      </c>
      <c r="O34" s="30"/>
      <c r="P34" s="31"/>
      <c r="Q34" s="32">
        <f t="shared" si="0"/>
        <v>34</v>
      </c>
      <c r="R34" s="8">
        <v>34</v>
      </c>
      <c r="S34" t="s">
        <v>97</v>
      </c>
      <c r="T34" s="18">
        <v>26</v>
      </c>
      <c r="U34" s="22" t="s">
        <v>97</v>
      </c>
      <c r="V34" s="8" t="s">
        <v>97</v>
      </c>
    </row>
    <row r="35" spans="1:22" ht="15">
      <c r="A35" s="145" t="s">
        <v>21</v>
      </c>
      <c r="B35" s="22" t="s">
        <v>161</v>
      </c>
      <c r="C35" s="22" t="s">
        <v>97</v>
      </c>
      <c r="D35" s="24">
        <v>0</v>
      </c>
      <c r="E35" s="25" t="s">
        <v>256</v>
      </c>
      <c r="F35" s="26">
        <v>27</v>
      </c>
      <c r="G35" s="27" t="s">
        <v>319</v>
      </c>
      <c r="H35" s="28"/>
      <c r="I35" s="31" t="s">
        <v>319</v>
      </c>
      <c r="J35" s="28"/>
      <c r="K35" s="31" t="s">
        <v>319</v>
      </c>
      <c r="L35" s="28"/>
      <c r="M35" s="29"/>
      <c r="N35" s="152" t="s">
        <v>319</v>
      </c>
      <c r="O35" s="30"/>
      <c r="P35" s="31"/>
      <c r="Q35" s="32">
        <f t="shared" si="0"/>
        <v>35</v>
      </c>
      <c r="R35" s="8">
        <v>35</v>
      </c>
      <c r="S35" t="s">
        <v>319</v>
      </c>
      <c r="T35" s="18">
        <v>27</v>
      </c>
      <c r="U35" s="22" t="s">
        <v>97</v>
      </c>
      <c r="V35" s="8" t="s">
        <v>120</v>
      </c>
    </row>
    <row r="36" spans="1:22" ht="15">
      <c r="A36" s="145" t="s">
        <v>172</v>
      </c>
      <c r="B36" s="22" t="s">
        <v>173</v>
      </c>
      <c r="C36" s="22" t="s">
        <v>161</v>
      </c>
      <c r="D36" s="24">
        <v>0.1538</v>
      </c>
      <c r="E36" s="25" t="s">
        <v>258</v>
      </c>
      <c r="F36" s="26">
        <v>28</v>
      </c>
      <c r="G36" s="27" t="s">
        <v>161</v>
      </c>
      <c r="H36" s="28"/>
      <c r="I36" s="31" t="s">
        <v>161</v>
      </c>
      <c r="J36" s="28">
        <v>0.3566</v>
      </c>
      <c r="K36" s="31" t="s">
        <v>161</v>
      </c>
      <c r="L36" s="28"/>
      <c r="M36" s="29"/>
      <c r="N36" s="152" t="s">
        <v>161</v>
      </c>
      <c r="O36" s="30"/>
      <c r="P36" s="31"/>
      <c r="Q36" s="32">
        <f t="shared" si="0"/>
        <v>36</v>
      </c>
      <c r="R36" s="8">
        <v>36</v>
      </c>
      <c r="S36" t="s">
        <v>161</v>
      </c>
      <c r="T36" s="18">
        <v>28</v>
      </c>
      <c r="U36" s="22" t="s">
        <v>161</v>
      </c>
      <c r="V36" s="8" t="s">
        <v>161</v>
      </c>
    </row>
    <row r="37" spans="1:22" ht="15">
      <c r="A37" s="145" t="s">
        <v>21</v>
      </c>
      <c r="B37" s="22" t="s">
        <v>173</v>
      </c>
      <c r="C37" s="22" t="s">
        <v>161</v>
      </c>
      <c r="D37" s="24">
        <v>0</v>
      </c>
      <c r="E37" s="25" t="s">
        <v>259</v>
      </c>
      <c r="F37" s="26">
        <v>29</v>
      </c>
      <c r="G37" s="27" t="s">
        <v>372</v>
      </c>
      <c r="H37" s="28"/>
      <c r="I37" s="31" t="s">
        <v>372</v>
      </c>
      <c r="J37" s="28"/>
      <c r="K37" s="31" t="s">
        <v>372</v>
      </c>
      <c r="L37" s="28"/>
      <c r="M37" s="29"/>
      <c r="N37" s="152" t="s">
        <v>372</v>
      </c>
      <c r="O37" s="30"/>
      <c r="P37" s="31"/>
      <c r="Q37" s="32">
        <f t="shared" si="0"/>
        <v>37</v>
      </c>
      <c r="R37" s="8">
        <v>37</v>
      </c>
      <c r="S37" t="s">
        <v>372</v>
      </c>
      <c r="T37" s="18">
        <v>29</v>
      </c>
      <c r="U37" s="22" t="s">
        <v>161</v>
      </c>
      <c r="V37" s="8" t="s">
        <v>122</v>
      </c>
    </row>
    <row r="38" spans="1:22" ht="15">
      <c r="A38" s="145" t="s">
        <v>520</v>
      </c>
      <c r="B38" s="22" t="s">
        <v>192</v>
      </c>
      <c r="C38" s="22" t="s">
        <v>173</v>
      </c>
      <c r="D38" s="24">
        <v>4.5268</v>
      </c>
      <c r="E38" s="25" t="s">
        <v>174</v>
      </c>
      <c r="F38" s="26">
        <v>30</v>
      </c>
      <c r="G38" s="27" t="s">
        <v>173</v>
      </c>
      <c r="H38" s="28"/>
      <c r="I38" s="31" t="s">
        <v>173</v>
      </c>
      <c r="J38" s="28"/>
      <c r="K38" s="31" t="s">
        <v>173</v>
      </c>
      <c r="L38" s="28"/>
      <c r="M38" s="29"/>
      <c r="N38" s="152" t="s">
        <v>173</v>
      </c>
      <c r="O38" s="30"/>
      <c r="P38" s="31"/>
      <c r="Q38" s="32">
        <f t="shared" si="0"/>
        <v>38</v>
      </c>
      <c r="R38" s="8">
        <v>38</v>
      </c>
      <c r="S38" t="s">
        <v>173</v>
      </c>
      <c r="T38" s="18">
        <v>30</v>
      </c>
      <c r="U38" s="22" t="s">
        <v>173</v>
      </c>
      <c r="V38" s="8" t="s">
        <v>173</v>
      </c>
    </row>
    <row r="39" spans="1:22" ht="15">
      <c r="A39" s="145" t="s">
        <v>21</v>
      </c>
      <c r="B39" s="22" t="s">
        <v>192</v>
      </c>
      <c r="C39" s="22" t="s">
        <v>173</v>
      </c>
      <c r="D39" s="24">
        <v>1.1403</v>
      </c>
      <c r="E39" s="25" t="s">
        <v>260</v>
      </c>
      <c r="F39" s="26">
        <v>31</v>
      </c>
      <c r="G39" s="27" t="s">
        <v>373</v>
      </c>
      <c r="H39" s="28"/>
      <c r="I39" s="31" t="s">
        <v>373</v>
      </c>
      <c r="J39" s="28"/>
      <c r="K39" s="31" t="s">
        <v>373</v>
      </c>
      <c r="L39" s="28"/>
      <c r="M39" s="29"/>
      <c r="N39" s="152" t="s">
        <v>373</v>
      </c>
      <c r="O39" s="30"/>
      <c r="P39" s="31"/>
      <c r="Q39" s="32">
        <f t="shared" si="0"/>
        <v>39</v>
      </c>
      <c r="R39" s="8">
        <v>39</v>
      </c>
      <c r="S39" t="s">
        <v>373</v>
      </c>
      <c r="T39" s="18">
        <v>31</v>
      </c>
      <c r="U39" s="22" t="s">
        <v>173</v>
      </c>
      <c r="V39" s="8" t="s">
        <v>413</v>
      </c>
    </row>
    <row r="40" spans="1:22" ht="15">
      <c r="A40" s="147" t="s">
        <v>521</v>
      </c>
      <c r="B40" s="22" t="s">
        <v>126</v>
      </c>
      <c r="C40" s="22" t="s">
        <v>192</v>
      </c>
      <c r="D40" s="24">
        <v>0.0191</v>
      </c>
      <c r="E40" s="25" t="s">
        <v>156</v>
      </c>
      <c r="F40" s="26">
        <v>32</v>
      </c>
      <c r="G40" s="27" t="s">
        <v>192</v>
      </c>
      <c r="H40" s="28"/>
      <c r="I40" s="31" t="s">
        <v>192</v>
      </c>
      <c r="J40" s="28"/>
      <c r="K40" s="31" t="s">
        <v>192</v>
      </c>
      <c r="L40" s="28">
        <v>4.5268</v>
      </c>
      <c r="M40" s="29"/>
      <c r="N40" s="31" t="s">
        <v>192</v>
      </c>
      <c r="O40" s="28"/>
      <c r="P40" s="31"/>
      <c r="Q40" s="32">
        <f t="shared" si="0"/>
        <v>40</v>
      </c>
      <c r="R40" s="8">
        <v>40</v>
      </c>
      <c r="S40" t="s">
        <v>348</v>
      </c>
      <c r="T40" s="18">
        <v>32</v>
      </c>
      <c r="U40" s="22" t="s">
        <v>192</v>
      </c>
      <c r="V40" s="8" t="s">
        <v>192</v>
      </c>
    </row>
    <row r="41" spans="1:22" ht="15">
      <c r="A41" s="145" t="s">
        <v>522</v>
      </c>
      <c r="B41" s="22" t="s">
        <v>212</v>
      </c>
      <c r="C41" s="22" t="s">
        <v>192</v>
      </c>
      <c r="D41" s="24">
        <v>0.5332</v>
      </c>
      <c r="E41" s="25" t="s">
        <v>156</v>
      </c>
      <c r="F41" s="26">
        <v>33</v>
      </c>
      <c r="G41" s="27" t="s">
        <v>348</v>
      </c>
      <c r="H41" s="28"/>
      <c r="I41" s="31" t="s">
        <v>348</v>
      </c>
      <c r="J41" s="28"/>
      <c r="K41" s="31" t="s">
        <v>348</v>
      </c>
      <c r="L41" s="28">
        <v>1.1765</v>
      </c>
      <c r="M41" s="29"/>
      <c r="N41" s="31" t="s">
        <v>348</v>
      </c>
      <c r="O41" s="28"/>
      <c r="P41" s="31"/>
      <c r="Q41" s="32">
        <f t="shared" si="0"/>
        <v>41</v>
      </c>
      <c r="R41" s="8">
        <v>41</v>
      </c>
      <c r="S41" t="s">
        <v>192</v>
      </c>
      <c r="T41" s="18">
        <v>33</v>
      </c>
      <c r="U41" s="22" t="s">
        <v>192</v>
      </c>
      <c r="V41" s="8" t="s">
        <v>123</v>
      </c>
    </row>
    <row r="42" spans="1:22" ht="15">
      <c r="A42" s="147" t="s">
        <v>261</v>
      </c>
      <c r="B42" s="22" t="s">
        <v>111</v>
      </c>
      <c r="C42" s="22" t="s">
        <v>126</v>
      </c>
      <c r="D42" s="24">
        <v>4.9749</v>
      </c>
      <c r="E42" s="25" t="s">
        <v>156</v>
      </c>
      <c r="F42" s="26">
        <v>34</v>
      </c>
      <c r="G42" s="27" t="s">
        <v>349</v>
      </c>
      <c r="H42" s="28"/>
      <c r="I42" s="31" t="s">
        <v>349</v>
      </c>
      <c r="J42" s="28"/>
      <c r="K42" s="31" t="s">
        <v>349</v>
      </c>
      <c r="L42" s="28">
        <v>0.8229</v>
      </c>
      <c r="M42" s="29"/>
      <c r="N42" s="152" t="s">
        <v>349</v>
      </c>
      <c r="O42" s="30"/>
      <c r="P42" s="31"/>
      <c r="Q42" s="32">
        <f t="shared" si="0"/>
        <v>42</v>
      </c>
      <c r="R42" s="8">
        <v>42</v>
      </c>
      <c r="S42" t="s">
        <v>349</v>
      </c>
      <c r="T42" s="18">
        <v>34</v>
      </c>
      <c r="U42" s="22" t="s">
        <v>126</v>
      </c>
      <c r="V42" s="8" t="s">
        <v>126</v>
      </c>
    </row>
    <row r="43" spans="1:22" ht="15">
      <c r="A43" s="147" t="s">
        <v>21</v>
      </c>
      <c r="B43" s="22" t="s">
        <v>111</v>
      </c>
      <c r="C43" s="22" t="s">
        <v>212</v>
      </c>
      <c r="D43" s="24">
        <v>1.3187</v>
      </c>
      <c r="E43" s="25" t="s">
        <v>156</v>
      </c>
      <c r="F43" s="26">
        <v>35</v>
      </c>
      <c r="G43" s="27" t="s">
        <v>350</v>
      </c>
      <c r="H43" s="28"/>
      <c r="I43" s="31" t="s">
        <v>350</v>
      </c>
      <c r="J43" s="28"/>
      <c r="K43" s="31" t="s">
        <v>350</v>
      </c>
      <c r="L43" s="28"/>
      <c r="M43" s="29"/>
      <c r="N43" s="152" t="s">
        <v>350</v>
      </c>
      <c r="O43" s="30"/>
      <c r="P43" s="31"/>
      <c r="Q43" s="32">
        <f t="shared" si="0"/>
        <v>43</v>
      </c>
      <c r="R43" s="8">
        <v>43</v>
      </c>
      <c r="S43" t="s">
        <v>350</v>
      </c>
      <c r="T43" s="18">
        <v>35</v>
      </c>
      <c r="U43" s="22" t="s">
        <v>212</v>
      </c>
      <c r="V43" s="8" t="s">
        <v>212</v>
      </c>
    </row>
    <row r="44" spans="1:22" ht="15">
      <c r="A44" s="145" t="s">
        <v>523</v>
      </c>
      <c r="B44" s="22" t="s">
        <v>379</v>
      </c>
      <c r="C44" s="22" t="s">
        <v>111</v>
      </c>
      <c r="D44" s="24">
        <v>0.808</v>
      </c>
      <c r="E44" s="25" t="s">
        <v>262</v>
      </c>
      <c r="F44" s="26">
        <v>36</v>
      </c>
      <c r="G44" s="27" t="s">
        <v>111</v>
      </c>
      <c r="H44" s="28"/>
      <c r="I44" s="31" t="s">
        <v>111</v>
      </c>
      <c r="J44" s="28"/>
      <c r="K44" s="31" t="s">
        <v>111</v>
      </c>
      <c r="L44" s="28"/>
      <c r="M44" s="29"/>
      <c r="N44" s="152" t="s">
        <v>111</v>
      </c>
      <c r="O44" s="30"/>
      <c r="P44" s="31"/>
      <c r="Q44" s="32">
        <f t="shared" si="0"/>
        <v>44</v>
      </c>
      <c r="R44" s="8">
        <v>44</v>
      </c>
      <c r="S44" t="s">
        <v>111</v>
      </c>
      <c r="T44" s="18">
        <v>36</v>
      </c>
      <c r="U44" s="22" t="s">
        <v>111</v>
      </c>
      <c r="V44" s="8" t="s">
        <v>111</v>
      </c>
    </row>
    <row r="45" spans="1:22" ht="15">
      <c r="A45" s="145" t="s">
        <v>193</v>
      </c>
      <c r="B45" s="22" t="s">
        <v>194</v>
      </c>
      <c r="C45" s="22" t="s">
        <v>111</v>
      </c>
      <c r="D45" s="24">
        <v>0.4917</v>
      </c>
      <c r="E45" s="25" t="s">
        <v>262</v>
      </c>
      <c r="F45" s="26">
        <v>37</v>
      </c>
      <c r="G45" s="27" t="s">
        <v>379</v>
      </c>
      <c r="H45" s="28"/>
      <c r="I45" s="31" t="s">
        <v>379</v>
      </c>
      <c r="J45" s="28"/>
      <c r="K45" s="31" t="s">
        <v>379</v>
      </c>
      <c r="L45" s="28"/>
      <c r="M45" s="29"/>
      <c r="N45" s="152" t="s">
        <v>379</v>
      </c>
      <c r="O45" s="30"/>
      <c r="P45" s="31"/>
      <c r="Q45" s="32">
        <f t="shared" si="0"/>
        <v>45</v>
      </c>
      <c r="R45" s="8">
        <v>45</v>
      </c>
      <c r="S45" t="s">
        <v>379</v>
      </c>
      <c r="T45" s="18">
        <v>37</v>
      </c>
      <c r="U45" s="22" t="s">
        <v>111</v>
      </c>
      <c r="V45" s="8" t="s">
        <v>414</v>
      </c>
    </row>
    <row r="46" spans="1:22" ht="15">
      <c r="A46" s="145" t="s">
        <v>21</v>
      </c>
      <c r="B46" s="22" t="s">
        <v>194</v>
      </c>
      <c r="C46" s="22" t="s">
        <v>379</v>
      </c>
      <c r="D46" s="24">
        <v>0</v>
      </c>
      <c r="E46" s="25" t="s">
        <v>262</v>
      </c>
      <c r="F46" s="26">
        <v>38</v>
      </c>
      <c r="G46" s="27" t="s">
        <v>484</v>
      </c>
      <c r="H46" s="28"/>
      <c r="I46" s="31" t="s">
        <v>484</v>
      </c>
      <c r="J46" s="28"/>
      <c r="K46" s="31" t="s">
        <v>484</v>
      </c>
      <c r="L46" s="28"/>
      <c r="M46" s="29"/>
      <c r="N46" s="153" t="s">
        <v>484</v>
      </c>
      <c r="O46" s="30"/>
      <c r="P46" s="31"/>
      <c r="Q46" s="32">
        <f t="shared" si="0"/>
        <v>46</v>
      </c>
      <c r="R46" s="8">
        <v>46</v>
      </c>
      <c r="S46" t="s">
        <v>236</v>
      </c>
      <c r="T46" s="18">
        <v>38</v>
      </c>
      <c r="U46" s="22" t="s">
        <v>236</v>
      </c>
      <c r="V46" s="8" t="s">
        <v>236</v>
      </c>
    </row>
    <row r="47" spans="1:22" ht="15">
      <c r="A47" s="145" t="s">
        <v>198</v>
      </c>
      <c r="B47" s="22" t="s">
        <v>199</v>
      </c>
      <c r="C47" s="22" t="s">
        <v>236</v>
      </c>
      <c r="D47" s="24">
        <v>0.2828</v>
      </c>
      <c r="E47" s="25" t="s">
        <v>262</v>
      </c>
      <c r="F47" s="26">
        <v>39</v>
      </c>
      <c r="G47" s="27" t="s">
        <v>485</v>
      </c>
      <c r="H47" s="28"/>
      <c r="I47" s="31" t="s">
        <v>485</v>
      </c>
      <c r="J47" s="28"/>
      <c r="K47" s="31" t="s">
        <v>485</v>
      </c>
      <c r="L47" s="28"/>
      <c r="M47" s="29"/>
      <c r="N47" s="152" t="s">
        <v>485</v>
      </c>
      <c r="O47" s="30"/>
      <c r="P47" s="31"/>
      <c r="Q47" s="32">
        <f t="shared" si="0"/>
        <v>47</v>
      </c>
      <c r="R47" s="8">
        <v>47</v>
      </c>
      <c r="S47" t="s">
        <v>194</v>
      </c>
      <c r="T47" s="18">
        <v>39</v>
      </c>
      <c r="U47" s="22" t="s">
        <v>194</v>
      </c>
      <c r="V47" s="8" t="s">
        <v>194</v>
      </c>
    </row>
    <row r="48" spans="1:22" ht="15">
      <c r="A48" s="145" t="s">
        <v>21</v>
      </c>
      <c r="B48" s="22" t="s">
        <v>199</v>
      </c>
      <c r="C48" s="22" t="s">
        <v>194</v>
      </c>
      <c r="D48" s="24">
        <v>0.2203</v>
      </c>
      <c r="E48" s="25" t="s">
        <v>195</v>
      </c>
      <c r="F48" s="26">
        <v>40</v>
      </c>
      <c r="G48" s="27" t="s">
        <v>194</v>
      </c>
      <c r="H48" s="28">
        <v>0.4705</v>
      </c>
      <c r="I48" s="31" t="s">
        <v>194</v>
      </c>
      <c r="J48" s="28"/>
      <c r="K48" s="31" t="s">
        <v>194</v>
      </c>
      <c r="L48" s="28">
        <v>0.484</v>
      </c>
      <c r="M48" s="29">
        <v>0.491</v>
      </c>
      <c r="N48" s="152" t="s">
        <v>194</v>
      </c>
      <c r="O48" s="30"/>
      <c r="P48" s="31"/>
      <c r="Q48" s="32">
        <f t="shared" si="0"/>
        <v>48</v>
      </c>
      <c r="R48" s="8">
        <v>48</v>
      </c>
      <c r="S48" t="s">
        <v>320</v>
      </c>
      <c r="T48" s="18">
        <v>40</v>
      </c>
      <c r="U48" s="22" t="s">
        <v>194</v>
      </c>
      <c r="V48" s="8" t="s">
        <v>415</v>
      </c>
    </row>
    <row r="49" spans="1:22" ht="15">
      <c r="A49" s="145" t="s">
        <v>196</v>
      </c>
      <c r="B49" s="22" t="s">
        <v>197</v>
      </c>
      <c r="C49" s="22" t="s">
        <v>194</v>
      </c>
      <c r="D49" s="24">
        <v>5.2781</v>
      </c>
      <c r="E49" s="25" t="s">
        <v>195</v>
      </c>
      <c r="F49" s="26">
        <v>41</v>
      </c>
      <c r="G49" s="27" t="s">
        <v>320</v>
      </c>
      <c r="H49" s="28"/>
      <c r="I49" s="31" t="s">
        <v>320</v>
      </c>
      <c r="J49" s="28"/>
      <c r="K49" s="31" t="s">
        <v>320</v>
      </c>
      <c r="L49" s="28"/>
      <c r="M49" s="29"/>
      <c r="N49" s="152" t="s">
        <v>320</v>
      </c>
      <c r="O49" s="30"/>
      <c r="P49" s="31"/>
      <c r="Q49" s="32">
        <f t="shared" si="0"/>
        <v>49</v>
      </c>
      <c r="R49" s="8">
        <v>49</v>
      </c>
      <c r="S49" t="s">
        <v>199</v>
      </c>
      <c r="T49" s="18">
        <v>41</v>
      </c>
      <c r="U49" s="22" t="s">
        <v>199</v>
      </c>
      <c r="V49" s="8" t="s">
        <v>199</v>
      </c>
    </row>
    <row r="50" spans="1:22" ht="15">
      <c r="A50" s="145" t="s">
        <v>524</v>
      </c>
      <c r="B50" s="22" t="s">
        <v>462</v>
      </c>
      <c r="C50" s="22" t="s">
        <v>199</v>
      </c>
      <c r="D50" s="24">
        <v>1.25</v>
      </c>
      <c r="E50" s="25" t="s">
        <v>180</v>
      </c>
      <c r="F50" s="26">
        <v>42</v>
      </c>
      <c r="G50" s="27" t="s">
        <v>199</v>
      </c>
      <c r="H50" s="28">
        <v>0.2586</v>
      </c>
      <c r="I50" s="31" t="s">
        <v>199</v>
      </c>
      <c r="J50" s="28">
        <v>0.274</v>
      </c>
      <c r="K50" s="31" t="s">
        <v>199</v>
      </c>
      <c r="L50" s="28"/>
      <c r="M50" s="29"/>
      <c r="N50" s="152" t="s">
        <v>199</v>
      </c>
      <c r="O50" s="30"/>
      <c r="P50" s="31"/>
      <c r="Q50" s="32">
        <f t="shared" si="0"/>
        <v>50</v>
      </c>
      <c r="R50" s="8">
        <v>50</v>
      </c>
      <c r="S50" t="s">
        <v>321</v>
      </c>
      <c r="T50" s="18">
        <v>42</v>
      </c>
      <c r="U50" s="22" t="s">
        <v>199</v>
      </c>
      <c r="V50" s="8" t="s">
        <v>416</v>
      </c>
    </row>
    <row r="51" spans="1:22" ht="15">
      <c r="A51" s="145" t="s">
        <v>21</v>
      </c>
      <c r="B51" s="22" t="s">
        <v>197</v>
      </c>
      <c r="C51" s="22" t="s">
        <v>199</v>
      </c>
      <c r="D51" s="24">
        <v>0</v>
      </c>
      <c r="E51" s="25" t="s">
        <v>180</v>
      </c>
      <c r="F51" s="26">
        <v>43</v>
      </c>
      <c r="G51" s="27" t="s">
        <v>321</v>
      </c>
      <c r="H51" s="28">
        <v>0.2033</v>
      </c>
      <c r="I51" s="31" t="s">
        <v>321</v>
      </c>
      <c r="J51" s="28">
        <v>0.1997</v>
      </c>
      <c r="K51" s="31" t="s">
        <v>321</v>
      </c>
      <c r="L51" s="28"/>
      <c r="M51" s="29"/>
      <c r="N51" s="152" t="s">
        <v>321</v>
      </c>
      <c r="O51" s="30"/>
      <c r="P51" s="31"/>
      <c r="Q51" s="32">
        <f t="shared" si="0"/>
        <v>51</v>
      </c>
      <c r="R51" s="8">
        <v>51</v>
      </c>
      <c r="S51" t="s">
        <v>197</v>
      </c>
      <c r="T51" s="18">
        <v>43</v>
      </c>
      <c r="U51" s="22" t="s">
        <v>197</v>
      </c>
      <c r="V51" s="8" t="s">
        <v>197</v>
      </c>
    </row>
    <row r="52" spans="1:22" ht="15">
      <c r="A52" s="145" t="s">
        <v>200</v>
      </c>
      <c r="B52" s="34" t="s">
        <v>201</v>
      </c>
      <c r="C52" s="34" t="s">
        <v>197</v>
      </c>
      <c r="D52" s="24">
        <v>4.8906</v>
      </c>
      <c r="E52" s="25" t="s">
        <v>180</v>
      </c>
      <c r="F52" s="26">
        <v>44</v>
      </c>
      <c r="G52" s="27" t="s">
        <v>197</v>
      </c>
      <c r="H52" s="28">
        <v>4.8136</v>
      </c>
      <c r="I52" s="31" t="s">
        <v>197</v>
      </c>
      <c r="J52" s="28"/>
      <c r="K52" s="31" t="s">
        <v>197</v>
      </c>
      <c r="L52" s="28"/>
      <c r="M52" s="29"/>
      <c r="N52" s="152" t="s">
        <v>197</v>
      </c>
      <c r="O52" s="30"/>
      <c r="P52" s="31"/>
      <c r="Q52" s="32">
        <f t="shared" si="0"/>
        <v>52</v>
      </c>
      <c r="R52" s="8">
        <v>52</v>
      </c>
      <c r="S52" t="s">
        <v>322</v>
      </c>
      <c r="T52" s="18">
        <v>44</v>
      </c>
      <c r="U52" s="34" t="s">
        <v>197</v>
      </c>
      <c r="V52" s="8" t="s">
        <v>417</v>
      </c>
    </row>
    <row r="53" spans="1:22" ht="15">
      <c r="A53" s="145" t="s">
        <v>21</v>
      </c>
      <c r="B53" s="22" t="s">
        <v>201</v>
      </c>
      <c r="C53" s="22" t="s">
        <v>462</v>
      </c>
      <c r="D53" s="24">
        <v>0.9981</v>
      </c>
      <c r="E53" s="25" t="s">
        <v>180</v>
      </c>
      <c r="F53" s="26">
        <v>45</v>
      </c>
      <c r="G53" s="27" t="s">
        <v>462</v>
      </c>
      <c r="H53" s="28">
        <v>1.1501</v>
      </c>
      <c r="I53" s="31" t="s">
        <v>462</v>
      </c>
      <c r="J53" s="28"/>
      <c r="K53" s="31" t="s">
        <v>462</v>
      </c>
      <c r="L53" s="28"/>
      <c r="M53" s="29"/>
      <c r="N53" s="152" t="s">
        <v>462</v>
      </c>
      <c r="O53" s="30"/>
      <c r="P53" s="31"/>
      <c r="Q53" s="32">
        <f t="shared" si="0"/>
        <v>53</v>
      </c>
      <c r="R53" s="8">
        <v>53</v>
      </c>
      <c r="S53" t="s">
        <v>201</v>
      </c>
      <c r="T53" s="18">
        <v>45</v>
      </c>
      <c r="U53" s="22" t="s">
        <v>201</v>
      </c>
      <c r="V53" s="8" t="s">
        <v>124</v>
      </c>
    </row>
    <row r="54" spans="1:22" ht="15">
      <c r="A54" s="145" t="s">
        <v>203</v>
      </c>
      <c r="B54" s="22" t="s">
        <v>204</v>
      </c>
      <c r="C54" s="22" t="s">
        <v>197</v>
      </c>
      <c r="D54" s="24">
        <v>4.4626</v>
      </c>
      <c r="E54" s="25" t="s">
        <v>180</v>
      </c>
      <c r="F54" s="26">
        <v>46</v>
      </c>
      <c r="G54" s="27" t="s">
        <v>322</v>
      </c>
      <c r="H54" s="28"/>
      <c r="I54" s="31" t="s">
        <v>322</v>
      </c>
      <c r="J54" s="28"/>
      <c r="K54" s="31" t="s">
        <v>322</v>
      </c>
      <c r="L54" s="28"/>
      <c r="M54" s="29"/>
      <c r="N54" s="152" t="s">
        <v>322</v>
      </c>
      <c r="O54" s="30"/>
      <c r="P54" s="31"/>
      <c r="Q54" s="32">
        <f t="shared" si="0"/>
        <v>54</v>
      </c>
      <c r="R54" s="8">
        <v>54</v>
      </c>
      <c r="S54" t="s">
        <v>323</v>
      </c>
      <c r="T54" s="18">
        <v>46</v>
      </c>
      <c r="U54" s="22" t="s">
        <v>201</v>
      </c>
      <c r="V54" s="8" t="s">
        <v>201</v>
      </c>
    </row>
    <row r="55" spans="1:22" ht="15">
      <c r="A55" s="145" t="s">
        <v>21</v>
      </c>
      <c r="B55" s="22" t="s">
        <v>204</v>
      </c>
      <c r="C55" s="22" t="s">
        <v>201</v>
      </c>
      <c r="D55" s="24">
        <v>1.3521</v>
      </c>
      <c r="E55" s="25" t="s">
        <v>202</v>
      </c>
      <c r="F55" s="26">
        <v>47</v>
      </c>
      <c r="G55" s="27" t="s">
        <v>201</v>
      </c>
      <c r="H55" s="28">
        <v>4.7498</v>
      </c>
      <c r="I55" s="31" t="s">
        <v>201</v>
      </c>
      <c r="J55" s="28"/>
      <c r="K55" s="31" t="s">
        <v>201</v>
      </c>
      <c r="L55" s="28"/>
      <c r="M55" s="29"/>
      <c r="N55" s="152" t="s">
        <v>201</v>
      </c>
      <c r="O55" s="30"/>
      <c r="P55" s="31"/>
      <c r="Q55" s="32">
        <f t="shared" si="0"/>
        <v>55</v>
      </c>
      <c r="R55" s="8">
        <v>55</v>
      </c>
      <c r="S55" t="s">
        <v>204</v>
      </c>
      <c r="T55" s="18">
        <v>47</v>
      </c>
      <c r="U55" s="22" t="s">
        <v>204</v>
      </c>
      <c r="V55" s="8" t="s">
        <v>125</v>
      </c>
    </row>
    <row r="56" spans="1:22" ht="15">
      <c r="A56" s="145" t="s">
        <v>206</v>
      </c>
      <c r="B56" s="22" t="s">
        <v>207</v>
      </c>
      <c r="C56" s="22" t="s">
        <v>201</v>
      </c>
      <c r="D56" s="24">
        <v>4.5941</v>
      </c>
      <c r="E56" s="25" t="s">
        <v>202</v>
      </c>
      <c r="F56" s="26">
        <v>48</v>
      </c>
      <c r="G56" s="27" t="s">
        <v>323</v>
      </c>
      <c r="H56" s="28">
        <v>1.0044</v>
      </c>
      <c r="I56" s="31" t="s">
        <v>323</v>
      </c>
      <c r="J56" s="28"/>
      <c r="K56" s="31" t="s">
        <v>323</v>
      </c>
      <c r="L56" s="28"/>
      <c r="M56" s="29"/>
      <c r="N56" s="152" t="s">
        <v>323</v>
      </c>
      <c r="O56" s="30"/>
      <c r="P56" s="31"/>
      <c r="Q56" s="32">
        <f t="shared" si="0"/>
        <v>56</v>
      </c>
      <c r="R56" s="8">
        <v>56</v>
      </c>
      <c r="S56" t="s">
        <v>324</v>
      </c>
      <c r="T56" s="18">
        <v>48</v>
      </c>
      <c r="U56" s="22" t="s">
        <v>204</v>
      </c>
      <c r="V56" s="8" t="s">
        <v>204</v>
      </c>
    </row>
    <row r="57" spans="1:22" ht="15">
      <c r="A57" s="145" t="s">
        <v>463</v>
      </c>
      <c r="B57" s="22" t="s">
        <v>207</v>
      </c>
      <c r="C57" s="22" t="s">
        <v>204</v>
      </c>
      <c r="D57" s="24">
        <v>0</v>
      </c>
      <c r="E57" s="25" t="s">
        <v>205</v>
      </c>
      <c r="F57" s="26">
        <v>49</v>
      </c>
      <c r="G57" s="27" t="s">
        <v>204</v>
      </c>
      <c r="H57" s="28">
        <v>4.3321</v>
      </c>
      <c r="I57" s="31" t="s">
        <v>204</v>
      </c>
      <c r="J57" s="28"/>
      <c r="K57" s="31" t="s">
        <v>204</v>
      </c>
      <c r="L57" s="28">
        <v>4.2197</v>
      </c>
      <c r="M57" s="29">
        <v>4.4561</v>
      </c>
      <c r="N57" s="152" t="s">
        <v>204</v>
      </c>
      <c r="O57" s="30"/>
      <c r="P57" s="31"/>
      <c r="Q57" s="32">
        <f t="shared" si="0"/>
        <v>57</v>
      </c>
      <c r="R57" s="8">
        <v>57</v>
      </c>
      <c r="S57" t="s">
        <v>207</v>
      </c>
      <c r="T57" s="18">
        <v>49</v>
      </c>
      <c r="U57" s="22" t="s">
        <v>207</v>
      </c>
      <c r="V57" s="8" t="s">
        <v>127</v>
      </c>
    </row>
    <row r="58" spans="1:22" ht="15">
      <c r="A58" s="145" t="s">
        <v>525</v>
      </c>
      <c r="B58" s="22" t="s">
        <v>263</v>
      </c>
      <c r="C58" s="22" t="s">
        <v>204</v>
      </c>
      <c r="D58" s="24">
        <v>2.0196</v>
      </c>
      <c r="E58" s="25" t="s">
        <v>205</v>
      </c>
      <c r="F58" s="26">
        <v>50</v>
      </c>
      <c r="G58" s="27" t="s">
        <v>324</v>
      </c>
      <c r="H58" s="28">
        <v>1.3312</v>
      </c>
      <c r="I58" s="31" t="s">
        <v>324</v>
      </c>
      <c r="J58" s="28"/>
      <c r="K58" s="31" t="s">
        <v>324</v>
      </c>
      <c r="L58" s="28">
        <v>1.2967</v>
      </c>
      <c r="M58" s="29">
        <v>1.3693</v>
      </c>
      <c r="N58" s="152" t="s">
        <v>324</v>
      </c>
      <c r="O58" s="30"/>
      <c r="P58" s="31"/>
      <c r="Q58" s="32">
        <f t="shared" si="0"/>
        <v>58</v>
      </c>
      <c r="R58" s="8">
        <v>58</v>
      </c>
      <c r="S58" t="s">
        <v>380</v>
      </c>
      <c r="T58" s="18">
        <v>50</v>
      </c>
      <c r="U58" s="22" t="s">
        <v>207</v>
      </c>
      <c r="V58" s="8" t="s">
        <v>207</v>
      </c>
    </row>
    <row r="59" spans="1:22" ht="15">
      <c r="A59" s="145" t="s">
        <v>526</v>
      </c>
      <c r="B59" s="22" t="s">
        <v>264</v>
      </c>
      <c r="C59" s="22" t="s">
        <v>207</v>
      </c>
      <c r="D59" s="24">
        <v>1.0098</v>
      </c>
      <c r="E59" s="25" t="s">
        <v>208</v>
      </c>
      <c r="F59" s="26">
        <v>51</v>
      </c>
      <c r="G59" s="27" t="s">
        <v>207</v>
      </c>
      <c r="H59" s="28"/>
      <c r="I59" s="31" t="s">
        <v>207</v>
      </c>
      <c r="J59" s="28"/>
      <c r="K59" s="31" t="s">
        <v>207</v>
      </c>
      <c r="L59" s="28"/>
      <c r="M59" s="29"/>
      <c r="N59" s="152" t="s">
        <v>207</v>
      </c>
      <c r="O59" s="30"/>
      <c r="P59" s="31"/>
      <c r="Q59" s="32">
        <f t="shared" si="0"/>
        <v>59</v>
      </c>
      <c r="R59" s="8">
        <v>59</v>
      </c>
      <c r="S59" t="s">
        <v>263</v>
      </c>
      <c r="T59" s="18">
        <v>51</v>
      </c>
      <c r="U59" s="22" t="s">
        <v>263</v>
      </c>
      <c r="V59" s="8" t="s">
        <v>128</v>
      </c>
    </row>
    <row r="60" spans="1:22" ht="15">
      <c r="A60" s="148" t="s">
        <v>209</v>
      </c>
      <c r="B60" s="22" t="s">
        <v>210</v>
      </c>
      <c r="C60" s="22" t="s">
        <v>207</v>
      </c>
      <c r="D60" s="24">
        <v>4.6394</v>
      </c>
      <c r="E60" s="25" t="s">
        <v>208</v>
      </c>
      <c r="F60" s="26">
        <v>52</v>
      </c>
      <c r="G60" s="27" t="s">
        <v>207</v>
      </c>
      <c r="H60" s="28"/>
      <c r="I60" s="31" t="s">
        <v>207</v>
      </c>
      <c r="J60" s="28"/>
      <c r="K60" s="31" t="s">
        <v>207</v>
      </c>
      <c r="L60" s="28"/>
      <c r="M60" s="29"/>
      <c r="N60" s="152" t="s">
        <v>207</v>
      </c>
      <c r="O60" s="30"/>
      <c r="P60" s="31"/>
      <c r="Q60" s="32">
        <f t="shared" si="0"/>
        <v>60</v>
      </c>
      <c r="R60" s="8">
        <v>60</v>
      </c>
      <c r="S60" t="s">
        <v>264</v>
      </c>
      <c r="T60" s="18">
        <v>52</v>
      </c>
      <c r="U60" s="22" t="s">
        <v>264</v>
      </c>
      <c r="V60" s="8" t="s">
        <v>263</v>
      </c>
    </row>
    <row r="61" spans="1:22" ht="15">
      <c r="A61" s="148" t="s">
        <v>21</v>
      </c>
      <c r="B61" s="22" t="s">
        <v>210</v>
      </c>
      <c r="C61" s="22" t="s">
        <v>263</v>
      </c>
      <c r="D61" s="24">
        <v>2.2337</v>
      </c>
      <c r="E61" s="25" t="s">
        <v>208</v>
      </c>
      <c r="F61" s="26">
        <v>53</v>
      </c>
      <c r="G61" s="27" t="s">
        <v>486</v>
      </c>
      <c r="H61" s="28"/>
      <c r="I61" s="31" t="s">
        <v>486</v>
      </c>
      <c r="J61" s="28"/>
      <c r="K61" s="31" t="s">
        <v>486</v>
      </c>
      <c r="L61" s="28"/>
      <c r="M61" s="29"/>
      <c r="N61" s="152" t="s">
        <v>486</v>
      </c>
      <c r="O61" s="30"/>
      <c r="P61" s="31"/>
      <c r="Q61" s="32">
        <f t="shared" si="0"/>
        <v>61</v>
      </c>
      <c r="R61" s="8">
        <v>61</v>
      </c>
      <c r="S61" t="s">
        <v>210</v>
      </c>
      <c r="T61" s="18">
        <v>53</v>
      </c>
      <c r="U61" s="22" t="s">
        <v>210</v>
      </c>
      <c r="V61" s="8" t="s">
        <v>264</v>
      </c>
    </row>
    <row r="62" spans="1:22" ht="15">
      <c r="A62" s="145" t="s">
        <v>356</v>
      </c>
      <c r="B62" s="22" t="s">
        <v>213</v>
      </c>
      <c r="C62" s="22" t="s">
        <v>264</v>
      </c>
      <c r="D62" s="24">
        <v>4.9725</v>
      </c>
      <c r="E62" s="25" t="s">
        <v>208</v>
      </c>
      <c r="F62" s="26">
        <v>54</v>
      </c>
      <c r="G62" s="27" t="s">
        <v>487</v>
      </c>
      <c r="H62" s="28"/>
      <c r="I62" s="31" t="s">
        <v>487</v>
      </c>
      <c r="J62" s="28"/>
      <c r="K62" s="31" t="s">
        <v>487</v>
      </c>
      <c r="L62" s="28"/>
      <c r="M62" s="29"/>
      <c r="N62" s="152" t="s">
        <v>487</v>
      </c>
      <c r="O62" s="30"/>
      <c r="P62" s="31"/>
      <c r="Q62" s="32">
        <f t="shared" si="0"/>
        <v>62</v>
      </c>
      <c r="R62" s="8">
        <v>62</v>
      </c>
      <c r="S62" t="s">
        <v>325</v>
      </c>
      <c r="T62" s="18">
        <v>54</v>
      </c>
      <c r="U62" s="22" t="s">
        <v>210</v>
      </c>
      <c r="V62" s="8" t="s">
        <v>210</v>
      </c>
    </row>
    <row r="63" spans="1:22" ht="15">
      <c r="A63" s="145" t="s">
        <v>21</v>
      </c>
      <c r="B63" s="22" t="s">
        <v>213</v>
      </c>
      <c r="C63" s="22" t="s">
        <v>210</v>
      </c>
      <c r="D63" s="24">
        <v>0.3035</v>
      </c>
      <c r="E63" s="25" t="s">
        <v>211</v>
      </c>
      <c r="F63" s="26">
        <v>55</v>
      </c>
      <c r="G63" s="27" t="s">
        <v>210</v>
      </c>
      <c r="H63" s="28">
        <v>4.2688</v>
      </c>
      <c r="I63" s="31" t="s">
        <v>210</v>
      </c>
      <c r="J63" s="28"/>
      <c r="K63" s="31" t="s">
        <v>210</v>
      </c>
      <c r="L63" s="28"/>
      <c r="M63" s="29"/>
      <c r="N63" s="152" t="s">
        <v>210</v>
      </c>
      <c r="O63" s="30"/>
      <c r="P63" s="31"/>
      <c r="Q63" s="32">
        <f t="shared" si="0"/>
        <v>63</v>
      </c>
      <c r="R63" s="8">
        <v>63</v>
      </c>
      <c r="S63" t="s">
        <v>213</v>
      </c>
      <c r="T63" s="18">
        <v>55</v>
      </c>
      <c r="U63" s="22" t="s">
        <v>213</v>
      </c>
      <c r="V63" s="8" t="s">
        <v>129</v>
      </c>
    </row>
    <row r="64" spans="1:22" ht="15">
      <c r="A64" s="145" t="s">
        <v>217</v>
      </c>
      <c r="B64" s="22" t="s">
        <v>218</v>
      </c>
      <c r="C64" s="22" t="s">
        <v>210</v>
      </c>
      <c r="D64" s="24">
        <v>4.7448</v>
      </c>
      <c r="E64" s="25" t="s">
        <v>211</v>
      </c>
      <c r="F64" s="26">
        <v>56</v>
      </c>
      <c r="G64" s="27" t="s">
        <v>325</v>
      </c>
      <c r="H64" s="28">
        <v>2.0424</v>
      </c>
      <c r="I64" s="31" t="s">
        <v>325</v>
      </c>
      <c r="J64" s="28"/>
      <c r="K64" s="31" t="s">
        <v>325</v>
      </c>
      <c r="L64" s="28"/>
      <c r="M64" s="29"/>
      <c r="N64" s="153" t="s">
        <v>325</v>
      </c>
      <c r="O64" s="30"/>
      <c r="P64" s="31"/>
      <c r="Q64" s="32">
        <f t="shared" si="0"/>
        <v>64</v>
      </c>
      <c r="R64" s="8">
        <v>64</v>
      </c>
      <c r="S64" t="s">
        <v>337</v>
      </c>
      <c r="T64" s="18">
        <v>56</v>
      </c>
      <c r="U64" s="22" t="s">
        <v>213</v>
      </c>
      <c r="V64" s="8" t="s">
        <v>213</v>
      </c>
    </row>
    <row r="65" spans="1:22" ht="15">
      <c r="A65" s="145" t="s">
        <v>21</v>
      </c>
      <c r="B65" s="22" t="s">
        <v>218</v>
      </c>
      <c r="C65" s="22" t="s">
        <v>213</v>
      </c>
      <c r="D65" s="24">
        <v>1.8563</v>
      </c>
      <c r="E65" s="25" t="s">
        <v>214</v>
      </c>
      <c r="F65" s="26">
        <v>57</v>
      </c>
      <c r="G65" s="27" t="s">
        <v>213</v>
      </c>
      <c r="H65" s="28"/>
      <c r="I65" s="31" t="s">
        <v>213</v>
      </c>
      <c r="J65" s="28"/>
      <c r="K65" s="31" t="s">
        <v>213</v>
      </c>
      <c r="L65" s="28"/>
      <c r="M65" s="29"/>
      <c r="N65" s="153" t="s">
        <v>213</v>
      </c>
      <c r="O65" s="30"/>
      <c r="P65" s="31"/>
      <c r="Q65" s="32">
        <f t="shared" si="0"/>
        <v>65</v>
      </c>
      <c r="R65" s="8">
        <v>65</v>
      </c>
      <c r="S65" t="s">
        <v>265</v>
      </c>
      <c r="T65" s="18">
        <v>57</v>
      </c>
      <c r="U65" s="22" t="s">
        <v>265</v>
      </c>
      <c r="V65" s="8" t="s">
        <v>418</v>
      </c>
    </row>
    <row r="66" spans="1:22" ht="15">
      <c r="A66" s="145" t="s">
        <v>225</v>
      </c>
      <c r="B66" s="22" t="s">
        <v>226</v>
      </c>
      <c r="C66" s="22" t="s">
        <v>213</v>
      </c>
      <c r="D66" s="24">
        <v>4.693</v>
      </c>
      <c r="E66" s="25" t="s">
        <v>214</v>
      </c>
      <c r="F66" s="26">
        <v>58</v>
      </c>
      <c r="G66" s="27" t="s">
        <v>337</v>
      </c>
      <c r="H66" s="28"/>
      <c r="I66" s="31" t="s">
        <v>337</v>
      </c>
      <c r="J66" s="28"/>
      <c r="K66" s="31" t="s">
        <v>337</v>
      </c>
      <c r="L66" s="24"/>
      <c r="M66" s="29"/>
      <c r="N66" s="153" t="s">
        <v>337</v>
      </c>
      <c r="O66" s="30"/>
      <c r="P66" s="31"/>
      <c r="Q66" s="32">
        <f t="shared" si="0"/>
        <v>66</v>
      </c>
      <c r="R66" s="8">
        <v>66</v>
      </c>
      <c r="S66" t="s">
        <v>218</v>
      </c>
      <c r="T66" s="18">
        <v>58</v>
      </c>
      <c r="U66" s="22" t="s">
        <v>218</v>
      </c>
      <c r="V66" s="8" t="s">
        <v>265</v>
      </c>
    </row>
    <row r="67" spans="1:22" ht="15">
      <c r="A67" s="145" t="s">
        <v>21</v>
      </c>
      <c r="B67" s="22" t="s">
        <v>226</v>
      </c>
      <c r="C67" s="22" t="s">
        <v>265</v>
      </c>
      <c r="D67" s="24">
        <v>1.8713</v>
      </c>
      <c r="E67" s="25" t="s">
        <v>214</v>
      </c>
      <c r="F67" s="26">
        <v>59</v>
      </c>
      <c r="G67" s="27" t="s">
        <v>488</v>
      </c>
      <c r="H67" s="28"/>
      <c r="I67" s="31" t="s">
        <v>488</v>
      </c>
      <c r="J67" s="28"/>
      <c r="K67" s="31" t="s">
        <v>488</v>
      </c>
      <c r="L67" s="24"/>
      <c r="M67" s="29"/>
      <c r="N67" s="152" t="s">
        <v>488</v>
      </c>
      <c r="O67" s="30"/>
      <c r="P67" s="31"/>
      <c r="Q67" s="32">
        <f t="shared" si="0"/>
        <v>67</v>
      </c>
      <c r="R67" s="8">
        <v>67</v>
      </c>
      <c r="S67" t="s">
        <v>338</v>
      </c>
      <c r="T67" s="18">
        <v>59</v>
      </c>
      <c r="U67" s="22" t="s">
        <v>218</v>
      </c>
      <c r="V67" s="8" t="s">
        <v>218</v>
      </c>
    </row>
    <row r="68" spans="1:22" ht="15">
      <c r="A68" s="145" t="s">
        <v>229</v>
      </c>
      <c r="B68" s="22" t="s">
        <v>230</v>
      </c>
      <c r="C68" s="22" t="s">
        <v>218</v>
      </c>
      <c r="D68" s="24">
        <v>4.8849</v>
      </c>
      <c r="E68" s="25" t="s">
        <v>219</v>
      </c>
      <c r="F68" s="26">
        <v>60</v>
      </c>
      <c r="G68" s="27" t="s">
        <v>218</v>
      </c>
      <c r="H68" s="28"/>
      <c r="I68" s="31" t="s">
        <v>218</v>
      </c>
      <c r="J68" s="28"/>
      <c r="K68" s="31" t="s">
        <v>218</v>
      </c>
      <c r="L68" s="28">
        <v>4.7424</v>
      </c>
      <c r="M68" s="29"/>
      <c r="N68" s="152" t="s">
        <v>218</v>
      </c>
      <c r="O68" s="30"/>
      <c r="P68" s="31"/>
      <c r="Q68" s="32">
        <f t="shared" si="0"/>
        <v>68</v>
      </c>
      <c r="R68" s="8">
        <v>68</v>
      </c>
      <c r="S68" t="s">
        <v>226</v>
      </c>
      <c r="T68" s="18">
        <v>60</v>
      </c>
      <c r="U68" s="22" t="s">
        <v>226</v>
      </c>
      <c r="V68" s="8" t="s">
        <v>419</v>
      </c>
    </row>
    <row r="69" spans="1:22" ht="15">
      <c r="A69" s="145" t="s">
        <v>21</v>
      </c>
      <c r="B69" s="22" t="s">
        <v>230</v>
      </c>
      <c r="C69" s="22" t="s">
        <v>218</v>
      </c>
      <c r="D69" s="24">
        <v>1.7276</v>
      </c>
      <c r="E69" s="25" t="s">
        <v>219</v>
      </c>
      <c r="F69" s="26">
        <v>61</v>
      </c>
      <c r="G69" s="27" t="s">
        <v>338</v>
      </c>
      <c r="H69" s="28"/>
      <c r="I69" s="31" t="s">
        <v>338</v>
      </c>
      <c r="J69" s="28"/>
      <c r="K69" s="31" t="s">
        <v>338</v>
      </c>
      <c r="L69" s="28">
        <v>1.8997</v>
      </c>
      <c r="M69" s="29"/>
      <c r="N69" s="152" t="s">
        <v>338</v>
      </c>
      <c r="O69" s="30"/>
      <c r="P69" s="31"/>
      <c r="Q69" s="32">
        <f t="shared" si="0"/>
        <v>69</v>
      </c>
      <c r="R69" s="8">
        <v>69</v>
      </c>
      <c r="S69" t="s">
        <v>339</v>
      </c>
      <c r="T69" s="18">
        <v>61</v>
      </c>
      <c r="U69" s="22" t="s">
        <v>226</v>
      </c>
      <c r="V69" s="8" t="s">
        <v>226</v>
      </c>
    </row>
    <row r="70" spans="1:22" ht="15">
      <c r="A70" s="145" t="s">
        <v>233</v>
      </c>
      <c r="B70" s="22" t="s">
        <v>234</v>
      </c>
      <c r="C70" s="22" t="s">
        <v>226</v>
      </c>
      <c r="D70" s="24">
        <v>5.8607</v>
      </c>
      <c r="E70" s="25" t="s">
        <v>227</v>
      </c>
      <c r="F70" s="26">
        <v>62</v>
      </c>
      <c r="G70" s="27" t="s">
        <v>226</v>
      </c>
      <c r="H70" s="28"/>
      <c r="I70" s="31" t="s">
        <v>226</v>
      </c>
      <c r="J70" s="28"/>
      <c r="K70" s="31" t="s">
        <v>226</v>
      </c>
      <c r="L70" s="28"/>
      <c r="M70" s="29"/>
      <c r="N70" s="152" t="s">
        <v>226</v>
      </c>
      <c r="O70" s="30"/>
      <c r="P70" s="31"/>
      <c r="Q70" s="32">
        <f t="shared" si="0"/>
        <v>70</v>
      </c>
      <c r="R70" s="8">
        <v>70</v>
      </c>
      <c r="S70" t="s">
        <v>230</v>
      </c>
      <c r="T70" s="18">
        <v>62</v>
      </c>
      <c r="U70" s="22" t="s">
        <v>230</v>
      </c>
      <c r="V70" s="8" t="s">
        <v>420</v>
      </c>
    </row>
    <row r="71" spans="1:22" ht="15">
      <c r="A71" s="145" t="s">
        <v>21</v>
      </c>
      <c r="B71" s="22" t="s">
        <v>234</v>
      </c>
      <c r="C71" s="22" t="s">
        <v>226</v>
      </c>
      <c r="D71" s="24">
        <v>1.2914</v>
      </c>
      <c r="E71" s="25" t="s">
        <v>227</v>
      </c>
      <c r="F71" s="26">
        <v>63</v>
      </c>
      <c r="G71" s="27" t="s">
        <v>339</v>
      </c>
      <c r="H71" s="28"/>
      <c r="I71" s="31" t="s">
        <v>339</v>
      </c>
      <c r="J71" s="28"/>
      <c r="K71" s="31" t="s">
        <v>339</v>
      </c>
      <c r="L71" s="28"/>
      <c r="M71" s="29"/>
      <c r="N71" s="152" t="s">
        <v>339</v>
      </c>
      <c r="O71" s="30"/>
      <c r="P71" s="31"/>
      <c r="Q71" s="32">
        <f t="shared" si="0"/>
        <v>71</v>
      </c>
      <c r="R71" s="8">
        <v>71</v>
      </c>
      <c r="S71" t="s">
        <v>340</v>
      </c>
      <c r="T71" s="18">
        <v>63</v>
      </c>
      <c r="U71" s="22" t="s">
        <v>230</v>
      </c>
      <c r="V71" s="8" t="s">
        <v>230</v>
      </c>
    </row>
    <row r="72" spans="1:22" ht="15">
      <c r="A72" s="145" t="s">
        <v>215</v>
      </c>
      <c r="B72" s="22" t="s">
        <v>61</v>
      </c>
      <c r="C72" s="22" t="s">
        <v>230</v>
      </c>
      <c r="D72" s="24">
        <v>1.5985</v>
      </c>
      <c r="E72" s="25" t="s">
        <v>231</v>
      </c>
      <c r="F72" s="26">
        <v>64</v>
      </c>
      <c r="G72" s="27" t="s">
        <v>230</v>
      </c>
      <c r="H72" s="28"/>
      <c r="I72" s="31" t="s">
        <v>230</v>
      </c>
      <c r="J72" s="28"/>
      <c r="K72" s="31" t="s">
        <v>230</v>
      </c>
      <c r="L72" s="28"/>
      <c r="M72" s="29"/>
      <c r="N72" s="31" t="s">
        <v>230</v>
      </c>
      <c r="O72" s="30"/>
      <c r="P72" s="31"/>
      <c r="Q72" s="32">
        <f t="shared" si="0"/>
        <v>72</v>
      </c>
      <c r="R72" s="8">
        <v>72</v>
      </c>
      <c r="S72" t="s">
        <v>234</v>
      </c>
      <c r="T72" s="18">
        <v>64</v>
      </c>
      <c r="U72" s="22" t="s">
        <v>234</v>
      </c>
      <c r="V72" s="8" t="s">
        <v>421</v>
      </c>
    </row>
    <row r="73" spans="1:22" ht="15">
      <c r="A73" s="145" t="s">
        <v>21</v>
      </c>
      <c r="B73" s="22" t="s">
        <v>61</v>
      </c>
      <c r="C73" s="22" t="s">
        <v>230</v>
      </c>
      <c r="D73" s="24">
        <v>0</v>
      </c>
      <c r="E73" s="25" t="s">
        <v>231</v>
      </c>
      <c r="F73" s="26">
        <v>65</v>
      </c>
      <c r="G73" s="27" t="s">
        <v>340</v>
      </c>
      <c r="H73" s="28"/>
      <c r="I73" s="31" t="s">
        <v>340</v>
      </c>
      <c r="J73" s="28"/>
      <c r="K73" s="31" t="s">
        <v>340</v>
      </c>
      <c r="L73" s="28"/>
      <c r="M73" s="29"/>
      <c r="N73" s="31" t="s">
        <v>340</v>
      </c>
      <c r="O73" s="30"/>
      <c r="P73" s="31"/>
      <c r="Q73" s="32">
        <f t="shared" si="0"/>
        <v>73</v>
      </c>
      <c r="R73" s="8">
        <v>73</v>
      </c>
      <c r="S73" t="s">
        <v>341</v>
      </c>
      <c r="T73" s="18">
        <v>65</v>
      </c>
      <c r="U73" s="22" t="s">
        <v>234</v>
      </c>
      <c r="V73" s="8" t="s">
        <v>234</v>
      </c>
    </row>
    <row r="74" spans="1:22" ht="15">
      <c r="A74" s="145" t="s">
        <v>220</v>
      </c>
      <c r="B74" s="22" t="s">
        <v>221</v>
      </c>
      <c r="C74" s="22" t="s">
        <v>234</v>
      </c>
      <c r="D74" s="24">
        <v>3.4269</v>
      </c>
      <c r="E74" s="25" t="s">
        <v>235</v>
      </c>
      <c r="F74" s="26">
        <v>66</v>
      </c>
      <c r="G74" s="27" t="s">
        <v>234</v>
      </c>
      <c r="H74" s="28"/>
      <c r="I74" s="31" t="s">
        <v>234</v>
      </c>
      <c r="J74" s="28">
        <v>5.542</v>
      </c>
      <c r="K74" s="31" t="s">
        <v>234</v>
      </c>
      <c r="L74" s="28"/>
      <c r="M74" s="29"/>
      <c r="N74" s="153" t="s">
        <v>234</v>
      </c>
      <c r="O74" s="30"/>
      <c r="P74" s="31"/>
      <c r="Q74" s="32">
        <f t="shared" si="0"/>
        <v>74</v>
      </c>
      <c r="R74" s="8">
        <v>74</v>
      </c>
      <c r="S74" t="s">
        <v>61</v>
      </c>
      <c r="T74" s="18">
        <v>66</v>
      </c>
      <c r="U74" s="22" t="s">
        <v>61</v>
      </c>
      <c r="V74" s="8" t="s">
        <v>422</v>
      </c>
    </row>
    <row r="75" spans="1:22" ht="15">
      <c r="A75" s="145" t="s">
        <v>21</v>
      </c>
      <c r="B75" s="22" t="s">
        <v>221</v>
      </c>
      <c r="C75" s="22" t="s">
        <v>234</v>
      </c>
      <c r="D75" s="24">
        <v>0</v>
      </c>
      <c r="E75" s="25" t="s">
        <v>235</v>
      </c>
      <c r="F75" s="26">
        <v>67</v>
      </c>
      <c r="G75" s="27" t="s">
        <v>341</v>
      </c>
      <c r="H75" s="28"/>
      <c r="I75" s="31" t="s">
        <v>341</v>
      </c>
      <c r="J75" s="28">
        <v>1.2518</v>
      </c>
      <c r="K75" s="31" t="s">
        <v>341</v>
      </c>
      <c r="L75" s="28"/>
      <c r="M75" s="29"/>
      <c r="N75" s="153" t="s">
        <v>341</v>
      </c>
      <c r="O75" s="30"/>
      <c r="P75" s="31"/>
      <c r="Q75" s="32">
        <f aca="true" t="shared" si="1" ref="Q75:Q138">Q74+1</f>
        <v>75</v>
      </c>
      <c r="R75" s="8">
        <v>75</v>
      </c>
      <c r="S75" t="s">
        <v>61</v>
      </c>
      <c r="T75" s="18">
        <v>67</v>
      </c>
      <c r="U75" s="22" t="s">
        <v>61</v>
      </c>
      <c r="V75" s="8" t="s">
        <v>61</v>
      </c>
    </row>
    <row r="76" spans="1:22" ht="15">
      <c r="A76" s="145" t="s">
        <v>228</v>
      </c>
      <c r="B76" s="22" t="s">
        <v>62</v>
      </c>
      <c r="C76" s="22" t="s">
        <v>61</v>
      </c>
      <c r="D76" s="24">
        <v>0.5781</v>
      </c>
      <c r="E76" s="25" t="s">
        <v>216</v>
      </c>
      <c r="F76" s="26">
        <v>68</v>
      </c>
      <c r="G76" s="27" t="s">
        <v>61</v>
      </c>
      <c r="H76" s="28"/>
      <c r="I76" s="31" t="s">
        <v>61</v>
      </c>
      <c r="J76" s="28"/>
      <c r="K76" s="31" t="s">
        <v>61</v>
      </c>
      <c r="L76" s="28"/>
      <c r="M76" s="29"/>
      <c r="N76" s="153" t="s">
        <v>61</v>
      </c>
      <c r="O76" s="30"/>
      <c r="P76" s="31"/>
      <c r="Q76" s="32">
        <f t="shared" si="1"/>
        <v>76</v>
      </c>
      <c r="R76" s="8">
        <v>76</v>
      </c>
      <c r="S76" t="s">
        <v>221</v>
      </c>
      <c r="T76" s="18">
        <v>68</v>
      </c>
      <c r="U76" s="22" t="s">
        <v>221</v>
      </c>
      <c r="V76" s="8" t="s">
        <v>423</v>
      </c>
    </row>
    <row r="77" spans="1:22" ht="15">
      <c r="A77" s="145" t="s">
        <v>21</v>
      </c>
      <c r="B77" s="22" t="s">
        <v>62</v>
      </c>
      <c r="C77" s="22" t="s">
        <v>61</v>
      </c>
      <c r="D77" s="24">
        <v>0</v>
      </c>
      <c r="E77" s="25" t="s">
        <v>216</v>
      </c>
      <c r="F77" s="26">
        <v>69</v>
      </c>
      <c r="G77" s="27" t="s">
        <v>489</v>
      </c>
      <c r="H77" s="28"/>
      <c r="I77" s="31" t="s">
        <v>489</v>
      </c>
      <c r="J77" s="28"/>
      <c r="K77" s="31" t="s">
        <v>489</v>
      </c>
      <c r="L77" s="28"/>
      <c r="M77" s="29"/>
      <c r="N77" s="153" t="s">
        <v>489</v>
      </c>
      <c r="O77" s="30"/>
      <c r="P77" s="31"/>
      <c r="Q77" s="32">
        <f t="shared" si="1"/>
        <v>77</v>
      </c>
      <c r="R77" s="8">
        <v>77</v>
      </c>
      <c r="S77" t="s">
        <v>381</v>
      </c>
      <c r="T77" s="18">
        <v>69</v>
      </c>
      <c r="U77" s="22" t="s">
        <v>221</v>
      </c>
      <c r="V77" s="8" t="s">
        <v>221</v>
      </c>
    </row>
    <row r="78" spans="1:22" ht="15">
      <c r="A78" s="145" t="s">
        <v>266</v>
      </c>
      <c r="B78" s="22" t="s">
        <v>267</v>
      </c>
      <c r="C78" s="22" t="s">
        <v>221</v>
      </c>
      <c r="D78" s="24">
        <v>0</v>
      </c>
      <c r="E78" s="25" t="s">
        <v>222</v>
      </c>
      <c r="F78" s="26">
        <v>70</v>
      </c>
      <c r="G78" s="27" t="s">
        <v>221</v>
      </c>
      <c r="H78" s="28"/>
      <c r="I78" s="31" t="s">
        <v>221</v>
      </c>
      <c r="J78" s="28"/>
      <c r="K78" s="31" t="s">
        <v>221</v>
      </c>
      <c r="L78" s="28"/>
      <c r="M78" s="29"/>
      <c r="N78" s="153" t="s">
        <v>221</v>
      </c>
      <c r="O78" s="30"/>
      <c r="P78" s="31"/>
      <c r="Q78" s="32">
        <f t="shared" si="1"/>
        <v>78</v>
      </c>
      <c r="R78" s="8">
        <v>78</v>
      </c>
      <c r="S78" t="s">
        <v>62</v>
      </c>
      <c r="T78" s="18">
        <v>70</v>
      </c>
      <c r="U78" s="22" t="s">
        <v>62</v>
      </c>
      <c r="V78" s="8" t="s">
        <v>424</v>
      </c>
    </row>
    <row r="79" spans="1:22" ht="15">
      <c r="A79" s="145" t="s">
        <v>21</v>
      </c>
      <c r="B79" s="22" t="s">
        <v>267</v>
      </c>
      <c r="C79" s="22" t="s">
        <v>221</v>
      </c>
      <c r="D79" s="24">
        <v>0</v>
      </c>
      <c r="E79" s="25" t="s">
        <v>222</v>
      </c>
      <c r="F79" s="26">
        <v>71</v>
      </c>
      <c r="G79" s="27" t="s">
        <v>381</v>
      </c>
      <c r="H79" s="28"/>
      <c r="I79" s="31" t="s">
        <v>381</v>
      </c>
      <c r="J79" s="28"/>
      <c r="K79" s="31" t="s">
        <v>381</v>
      </c>
      <c r="L79" s="28"/>
      <c r="M79" s="29"/>
      <c r="N79" s="153" t="s">
        <v>381</v>
      </c>
      <c r="O79" s="30"/>
      <c r="P79" s="31"/>
      <c r="Q79" s="32">
        <f t="shared" si="1"/>
        <v>79</v>
      </c>
      <c r="R79" s="8">
        <v>79</v>
      </c>
      <c r="S79" t="s">
        <v>382</v>
      </c>
      <c r="T79" s="18">
        <v>71</v>
      </c>
      <c r="U79" s="22" t="s">
        <v>62</v>
      </c>
      <c r="V79" s="8" t="s">
        <v>62</v>
      </c>
    </row>
    <row r="80" spans="1:22" ht="15">
      <c r="A80" s="145" t="s">
        <v>237</v>
      </c>
      <c r="B80" s="22" t="s">
        <v>64</v>
      </c>
      <c r="C80" s="22" t="s">
        <v>62</v>
      </c>
      <c r="D80" s="24">
        <v>0.2423</v>
      </c>
      <c r="E80" s="25" t="s">
        <v>208</v>
      </c>
      <c r="F80" s="26">
        <v>72</v>
      </c>
      <c r="G80" s="27" t="s">
        <v>62</v>
      </c>
      <c r="H80" s="28"/>
      <c r="I80" s="31" t="s">
        <v>62</v>
      </c>
      <c r="J80" s="28"/>
      <c r="K80" s="31" t="s">
        <v>62</v>
      </c>
      <c r="L80" s="28"/>
      <c r="M80" s="29"/>
      <c r="N80" s="153" t="s">
        <v>62</v>
      </c>
      <c r="O80" s="30"/>
      <c r="P80" s="31"/>
      <c r="Q80" s="32">
        <f t="shared" si="1"/>
        <v>80</v>
      </c>
      <c r="R80" s="8">
        <v>80</v>
      </c>
      <c r="S80" t="s">
        <v>267</v>
      </c>
      <c r="T80" s="18">
        <v>72</v>
      </c>
      <c r="U80" s="22" t="s">
        <v>267</v>
      </c>
      <c r="V80" s="8" t="s">
        <v>425</v>
      </c>
    </row>
    <row r="81" spans="1:22" ht="15">
      <c r="A81" s="145" t="s">
        <v>21</v>
      </c>
      <c r="B81" s="22" t="s">
        <v>64</v>
      </c>
      <c r="C81" s="22" t="s">
        <v>62</v>
      </c>
      <c r="D81" s="24">
        <v>0</v>
      </c>
      <c r="E81" s="25" t="s">
        <v>208</v>
      </c>
      <c r="F81" s="26">
        <v>73</v>
      </c>
      <c r="G81" s="27" t="s">
        <v>382</v>
      </c>
      <c r="H81" s="28"/>
      <c r="I81" s="31" t="s">
        <v>382</v>
      </c>
      <c r="J81" s="28"/>
      <c r="K81" s="31" t="s">
        <v>382</v>
      </c>
      <c r="L81" s="28"/>
      <c r="M81" s="29"/>
      <c r="N81" s="153" t="s">
        <v>382</v>
      </c>
      <c r="O81" s="30"/>
      <c r="P81" s="31"/>
      <c r="Q81" s="32">
        <f t="shared" si="1"/>
        <v>81</v>
      </c>
      <c r="R81" s="8">
        <v>81</v>
      </c>
      <c r="S81" t="s">
        <v>383</v>
      </c>
      <c r="T81" s="18">
        <v>73</v>
      </c>
      <c r="U81" s="22" t="s">
        <v>267</v>
      </c>
      <c r="V81" s="8" t="s">
        <v>267</v>
      </c>
    </row>
    <row r="82" spans="1:22" ht="15">
      <c r="A82" s="145" t="s">
        <v>301</v>
      </c>
      <c r="B82" s="22" t="s">
        <v>65</v>
      </c>
      <c r="C82" s="22" t="s">
        <v>267</v>
      </c>
      <c r="D82" s="24">
        <v>0</v>
      </c>
      <c r="E82" s="25" t="s">
        <v>268</v>
      </c>
      <c r="F82" s="26">
        <v>74</v>
      </c>
      <c r="G82" s="27" t="s">
        <v>267</v>
      </c>
      <c r="H82" s="28"/>
      <c r="I82" s="31" t="s">
        <v>267</v>
      </c>
      <c r="J82" s="28"/>
      <c r="K82" s="31" t="s">
        <v>267</v>
      </c>
      <c r="L82" s="28"/>
      <c r="M82" s="29"/>
      <c r="N82" s="153" t="s">
        <v>267</v>
      </c>
      <c r="O82" s="30"/>
      <c r="P82" s="31"/>
      <c r="Q82" s="32">
        <f t="shared" si="1"/>
        <v>82</v>
      </c>
      <c r="R82" s="8">
        <v>82</v>
      </c>
      <c r="S82" t="s">
        <v>64</v>
      </c>
      <c r="T82" s="18">
        <v>74</v>
      </c>
      <c r="U82" s="22" t="s">
        <v>64</v>
      </c>
      <c r="V82" s="8" t="s">
        <v>426</v>
      </c>
    </row>
    <row r="83" spans="1:22" ht="15">
      <c r="A83" s="145" t="s">
        <v>21</v>
      </c>
      <c r="B83" s="22" t="s">
        <v>65</v>
      </c>
      <c r="C83" s="22" t="s">
        <v>267</v>
      </c>
      <c r="D83" s="24">
        <v>0</v>
      </c>
      <c r="E83" s="25" t="s">
        <v>208</v>
      </c>
      <c r="F83" s="26">
        <v>75</v>
      </c>
      <c r="G83" s="27" t="s">
        <v>383</v>
      </c>
      <c r="H83" s="28"/>
      <c r="I83" s="31" t="s">
        <v>383</v>
      </c>
      <c r="J83" s="28"/>
      <c r="K83" s="31" t="s">
        <v>383</v>
      </c>
      <c r="L83" s="28"/>
      <c r="M83" s="29"/>
      <c r="N83" s="153" t="s">
        <v>383</v>
      </c>
      <c r="O83" s="30"/>
      <c r="P83" s="31"/>
      <c r="Q83" s="32">
        <f t="shared" si="1"/>
        <v>83</v>
      </c>
      <c r="R83" s="8">
        <v>83</v>
      </c>
      <c r="S83" t="s">
        <v>384</v>
      </c>
      <c r="T83" s="18">
        <v>75</v>
      </c>
      <c r="U83" s="22" t="s">
        <v>64</v>
      </c>
      <c r="V83" s="8" t="s">
        <v>64</v>
      </c>
    </row>
    <row r="84" spans="1:22" ht="15">
      <c r="A84" s="145" t="s">
        <v>527</v>
      </c>
      <c r="B84" s="22" t="s">
        <v>297</v>
      </c>
      <c r="C84" s="22" t="s">
        <v>64</v>
      </c>
      <c r="D84" s="24">
        <v>0</v>
      </c>
      <c r="E84" s="25" t="s">
        <v>238</v>
      </c>
      <c r="F84" s="26">
        <v>76</v>
      </c>
      <c r="G84" s="27" t="s">
        <v>64</v>
      </c>
      <c r="H84" s="28"/>
      <c r="I84" s="31" t="s">
        <v>64</v>
      </c>
      <c r="J84" s="28"/>
      <c r="K84" s="31" t="s">
        <v>64</v>
      </c>
      <c r="L84" s="28"/>
      <c r="M84" s="29"/>
      <c r="N84" s="153" t="s">
        <v>64</v>
      </c>
      <c r="O84" s="30"/>
      <c r="P84" s="31"/>
      <c r="Q84" s="32">
        <f t="shared" si="1"/>
        <v>84</v>
      </c>
      <c r="R84" s="8">
        <v>84</v>
      </c>
      <c r="S84" t="s">
        <v>65</v>
      </c>
      <c r="T84" s="18">
        <v>76</v>
      </c>
      <c r="U84" s="22" t="s">
        <v>65</v>
      </c>
      <c r="V84" s="8" t="s">
        <v>427</v>
      </c>
    </row>
    <row r="85" spans="1:22" ht="15">
      <c r="A85" s="35" t="s">
        <v>243</v>
      </c>
      <c r="B85" s="22" t="s">
        <v>66</v>
      </c>
      <c r="C85" s="22" t="s">
        <v>64</v>
      </c>
      <c r="D85" s="24">
        <v>0</v>
      </c>
      <c r="E85" s="25" t="s">
        <v>238</v>
      </c>
      <c r="F85" s="26">
        <v>77</v>
      </c>
      <c r="G85" s="27" t="s">
        <v>384</v>
      </c>
      <c r="H85" s="28"/>
      <c r="I85" s="31" t="s">
        <v>384</v>
      </c>
      <c r="J85" s="28"/>
      <c r="K85" s="31" t="s">
        <v>384</v>
      </c>
      <c r="L85" s="28"/>
      <c r="M85" s="29"/>
      <c r="N85" s="153" t="s">
        <v>384</v>
      </c>
      <c r="O85" s="30"/>
      <c r="P85" s="31"/>
      <c r="Q85" s="32">
        <f t="shared" si="1"/>
        <v>85</v>
      </c>
      <c r="R85" s="8">
        <v>85</v>
      </c>
      <c r="S85" t="s">
        <v>385</v>
      </c>
      <c r="T85" s="18">
        <v>77</v>
      </c>
      <c r="U85" s="22" t="s">
        <v>65</v>
      </c>
      <c r="V85" s="8" t="s">
        <v>65</v>
      </c>
    </row>
    <row r="86" spans="1:22" ht="15">
      <c r="A86" s="145" t="s">
        <v>21</v>
      </c>
      <c r="B86" s="22" t="s">
        <v>66</v>
      </c>
      <c r="C86" s="22" t="s">
        <v>65</v>
      </c>
      <c r="D86" s="24">
        <v>0</v>
      </c>
      <c r="E86" s="25" t="s">
        <v>303</v>
      </c>
      <c r="F86" s="26">
        <v>78</v>
      </c>
      <c r="G86" s="27" t="s">
        <v>65</v>
      </c>
      <c r="H86" s="28"/>
      <c r="I86" s="31" t="s">
        <v>65</v>
      </c>
      <c r="J86" s="28"/>
      <c r="K86" s="31" t="s">
        <v>65</v>
      </c>
      <c r="L86" s="28"/>
      <c r="M86" s="29"/>
      <c r="N86" s="153" t="s">
        <v>65</v>
      </c>
      <c r="O86" s="30"/>
      <c r="P86" s="31"/>
      <c r="Q86" s="32">
        <f t="shared" si="1"/>
        <v>86</v>
      </c>
      <c r="R86" s="8">
        <v>86</v>
      </c>
      <c r="S86" t="s">
        <v>297</v>
      </c>
      <c r="T86" s="18">
        <v>78</v>
      </c>
      <c r="U86" s="22" t="s">
        <v>297</v>
      </c>
      <c r="V86" s="8" t="s">
        <v>428</v>
      </c>
    </row>
    <row r="87" spans="1:22" ht="15">
      <c r="A87" s="35" t="s">
        <v>245</v>
      </c>
      <c r="B87" s="34" t="s">
        <v>68</v>
      </c>
      <c r="C87" s="34" t="s">
        <v>65</v>
      </c>
      <c r="D87" s="24">
        <v>0</v>
      </c>
      <c r="E87" s="25" t="s">
        <v>302</v>
      </c>
      <c r="F87" s="26">
        <v>79</v>
      </c>
      <c r="G87" s="27" t="s">
        <v>385</v>
      </c>
      <c r="H87" s="28"/>
      <c r="I87" s="31" t="s">
        <v>385</v>
      </c>
      <c r="J87" s="28"/>
      <c r="K87" s="31" t="s">
        <v>385</v>
      </c>
      <c r="L87" s="28"/>
      <c r="M87" s="29"/>
      <c r="N87" s="153" t="s">
        <v>385</v>
      </c>
      <c r="O87" s="30"/>
      <c r="P87" s="31"/>
      <c r="Q87" s="32">
        <f t="shared" si="1"/>
        <v>87</v>
      </c>
      <c r="R87" s="8">
        <v>87</v>
      </c>
      <c r="S87" t="s">
        <v>66</v>
      </c>
      <c r="T87" s="18">
        <v>79</v>
      </c>
      <c r="U87" s="34" t="s">
        <v>66</v>
      </c>
      <c r="V87" s="8" t="s">
        <v>297</v>
      </c>
    </row>
    <row r="88" spans="1:22" ht="15">
      <c r="A88" s="145" t="s">
        <v>21</v>
      </c>
      <c r="B88" s="22" t="s">
        <v>68</v>
      </c>
      <c r="C88" s="22" t="s">
        <v>297</v>
      </c>
      <c r="D88" s="24">
        <v>0</v>
      </c>
      <c r="E88" s="25" t="s">
        <v>240</v>
      </c>
      <c r="F88" s="26">
        <v>80</v>
      </c>
      <c r="G88" s="27" t="s">
        <v>490</v>
      </c>
      <c r="H88" s="28"/>
      <c r="I88" s="31" t="s">
        <v>490</v>
      </c>
      <c r="J88" s="28"/>
      <c r="K88" s="31" t="s">
        <v>490</v>
      </c>
      <c r="L88" s="28"/>
      <c r="M88" s="29"/>
      <c r="N88" s="153" t="s">
        <v>490</v>
      </c>
      <c r="O88" s="30"/>
      <c r="P88" s="31"/>
      <c r="Q88" s="32">
        <f t="shared" si="1"/>
        <v>88</v>
      </c>
      <c r="R88" s="8">
        <v>88</v>
      </c>
      <c r="S88" t="s">
        <v>386</v>
      </c>
      <c r="T88" s="18">
        <v>80</v>
      </c>
      <c r="U88" s="22" t="s">
        <v>66</v>
      </c>
      <c r="V88" s="8" t="s">
        <v>66</v>
      </c>
    </row>
    <row r="89" spans="1:22" ht="15">
      <c r="A89" s="145" t="s">
        <v>269</v>
      </c>
      <c r="B89" s="22" t="s">
        <v>241</v>
      </c>
      <c r="C89" s="22" t="s">
        <v>66</v>
      </c>
      <c r="D89" s="24">
        <v>0</v>
      </c>
      <c r="E89" s="25" t="s">
        <v>244</v>
      </c>
      <c r="F89" s="26">
        <v>81</v>
      </c>
      <c r="G89" s="27" t="s">
        <v>66</v>
      </c>
      <c r="H89" s="28"/>
      <c r="I89" s="31" t="s">
        <v>66</v>
      </c>
      <c r="J89" s="28"/>
      <c r="K89" s="31" t="s">
        <v>66</v>
      </c>
      <c r="L89" s="28"/>
      <c r="M89" s="29"/>
      <c r="N89" s="153" t="s">
        <v>66</v>
      </c>
      <c r="O89" s="30"/>
      <c r="P89" s="31"/>
      <c r="Q89" s="32">
        <f t="shared" si="1"/>
        <v>89</v>
      </c>
      <c r="R89" s="8">
        <v>89</v>
      </c>
      <c r="S89" t="s">
        <v>68</v>
      </c>
      <c r="T89" s="18">
        <v>81</v>
      </c>
      <c r="U89" s="22" t="s">
        <v>68</v>
      </c>
      <c r="V89" s="8" t="s">
        <v>429</v>
      </c>
    </row>
    <row r="90" spans="1:22" ht="15">
      <c r="A90" s="145" t="s">
        <v>21</v>
      </c>
      <c r="B90" s="22" t="s">
        <v>241</v>
      </c>
      <c r="C90" s="22" t="s">
        <v>66</v>
      </c>
      <c r="D90" s="24">
        <v>0</v>
      </c>
      <c r="E90" s="25" t="s">
        <v>244</v>
      </c>
      <c r="F90" s="26">
        <v>82</v>
      </c>
      <c r="G90" s="27" t="s">
        <v>386</v>
      </c>
      <c r="H90" s="28"/>
      <c r="I90" s="31" t="s">
        <v>386</v>
      </c>
      <c r="J90" s="28"/>
      <c r="K90" s="31" t="s">
        <v>386</v>
      </c>
      <c r="L90" s="28"/>
      <c r="M90" s="29"/>
      <c r="N90" s="153" t="s">
        <v>386</v>
      </c>
      <c r="O90" s="30"/>
      <c r="P90" s="31"/>
      <c r="Q90" s="32">
        <f t="shared" si="1"/>
        <v>90</v>
      </c>
      <c r="R90" s="8">
        <v>90</v>
      </c>
      <c r="S90" t="s">
        <v>387</v>
      </c>
      <c r="T90" s="18">
        <v>82</v>
      </c>
      <c r="U90" s="22" t="s">
        <v>68</v>
      </c>
      <c r="V90" s="8" t="s">
        <v>68</v>
      </c>
    </row>
    <row r="91" spans="1:22" ht="15">
      <c r="A91" s="145" t="s">
        <v>247</v>
      </c>
      <c r="B91" s="22" t="s">
        <v>71</v>
      </c>
      <c r="C91" s="22" t="s">
        <v>68</v>
      </c>
      <c r="D91" s="24">
        <v>0.7661</v>
      </c>
      <c r="E91" s="25" t="s">
        <v>246</v>
      </c>
      <c r="F91" s="26">
        <v>83</v>
      </c>
      <c r="G91" s="27" t="s">
        <v>68</v>
      </c>
      <c r="H91" s="28"/>
      <c r="I91" s="31" t="s">
        <v>68</v>
      </c>
      <c r="J91" s="28"/>
      <c r="K91" s="31" t="s">
        <v>68</v>
      </c>
      <c r="L91" s="28"/>
      <c r="M91" s="29"/>
      <c r="N91" s="153" t="s">
        <v>68</v>
      </c>
      <c r="O91" s="30"/>
      <c r="P91" s="31"/>
      <c r="Q91" s="32">
        <f t="shared" si="1"/>
        <v>91</v>
      </c>
      <c r="R91" s="8">
        <v>91</v>
      </c>
      <c r="S91" t="s">
        <v>69</v>
      </c>
      <c r="T91" s="18">
        <v>83</v>
      </c>
      <c r="U91" s="22" t="s">
        <v>69</v>
      </c>
      <c r="V91" s="8" t="s">
        <v>430</v>
      </c>
    </row>
    <row r="92" spans="1:22" ht="15">
      <c r="A92" s="145" t="s">
        <v>21</v>
      </c>
      <c r="B92" s="22" t="s">
        <v>71</v>
      </c>
      <c r="C92" s="22" t="s">
        <v>68</v>
      </c>
      <c r="D92" s="24">
        <v>0</v>
      </c>
      <c r="E92" s="25" t="s">
        <v>246</v>
      </c>
      <c r="F92" s="26">
        <v>84</v>
      </c>
      <c r="G92" s="27" t="s">
        <v>387</v>
      </c>
      <c r="H92" s="28"/>
      <c r="I92" s="31" t="s">
        <v>387</v>
      </c>
      <c r="J92" s="28"/>
      <c r="K92" s="31" t="s">
        <v>387</v>
      </c>
      <c r="L92" s="28"/>
      <c r="M92" s="29"/>
      <c r="N92" s="153" t="s">
        <v>387</v>
      </c>
      <c r="O92" s="30"/>
      <c r="P92" s="31"/>
      <c r="Q92" s="32">
        <f t="shared" si="1"/>
        <v>92</v>
      </c>
      <c r="R92" s="8">
        <v>92</v>
      </c>
      <c r="S92" t="s">
        <v>69</v>
      </c>
      <c r="T92" s="18">
        <v>84</v>
      </c>
      <c r="U92" s="22" t="s">
        <v>69</v>
      </c>
      <c r="V92" s="8" t="s">
        <v>69</v>
      </c>
    </row>
    <row r="93" spans="1:22" ht="15">
      <c r="A93" s="145" t="s">
        <v>249</v>
      </c>
      <c r="B93" s="22" t="s">
        <v>250</v>
      </c>
      <c r="C93" s="22" t="s">
        <v>241</v>
      </c>
      <c r="D93" s="24">
        <v>0</v>
      </c>
      <c r="E93" s="25" t="s">
        <v>242</v>
      </c>
      <c r="F93" s="26">
        <v>85</v>
      </c>
      <c r="G93" s="27" t="s">
        <v>241</v>
      </c>
      <c r="H93" s="28"/>
      <c r="I93" s="31" t="s">
        <v>241</v>
      </c>
      <c r="J93" s="28"/>
      <c r="K93" s="31" t="s">
        <v>241</v>
      </c>
      <c r="L93" s="28"/>
      <c r="M93" s="29"/>
      <c r="N93" s="153" t="s">
        <v>241</v>
      </c>
      <c r="O93" s="30"/>
      <c r="P93" s="31"/>
      <c r="Q93" s="32">
        <f t="shared" si="1"/>
        <v>93</v>
      </c>
      <c r="R93" s="8">
        <v>93</v>
      </c>
      <c r="S93" t="s">
        <v>241</v>
      </c>
      <c r="T93" s="18">
        <v>85</v>
      </c>
      <c r="U93" s="22" t="s">
        <v>241</v>
      </c>
      <c r="V93" s="8" t="s">
        <v>431</v>
      </c>
    </row>
    <row r="94" spans="1:22" ht="15">
      <c r="A94" s="145" t="s">
        <v>21</v>
      </c>
      <c r="B94" s="22" t="s">
        <v>250</v>
      </c>
      <c r="C94" s="22" t="s">
        <v>241</v>
      </c>
      <c r="D94" s="24">
        <v>0</v>
      </c>
      <c r="E94" s="25" t="s">
        <v>242</v>
      </c>
      <c r="F94" s="26">
        <v>86</v>
      </c>
      <c r="G94" s="27" t="s">
        <v>374</v>
      </c>
      <c r="H94" s="28"/>
      <c r="I94" s="31" t="s">
        <v>374</v>
      </c>
      <c r="J94" s="28"/>
      <c r="K94" s="31" t="s">
        <v>374</v>
      </c>
      <c r="L94" s="28"/>
      <c r="M94" s="29"/>
      <c r="N94" s="153" t="s">
        <v>374</v>
      </c>
      <c r="O94" s="30"/>
      <c r="P94" s="31"/>
      <c r="Q94" s="32">
        <f t="shared" si="1"/>
        <v>94</v>
      </c>
      <c r="R94" s="8">
        <v>94</v>
      </c>
      <c r="S94" t="s">
        <v>374</v>
      </c>
      <c r="T94" s="18">
        <v>86</v>
      </c>
      <c r="U94" s="22" t="s">
        <v>241</v>
      </c>
      <c r="V94" s="8" t="s">
        <v>241</v>
      </c>
    </row>
    <row r="95" spans="1:22" ht="15">
      <c r="A95" s="145" t="s">
        <v>467</v>
      </c>
      <c r="B95" s="22" t="s">
        <v>351</v>
      </c>
      <c r="C95" s="22" t="s">
        <v>71</v>
      </c>
      <c r="D95" s="24">
        <v>0.0877</v>
      </c>
      <c r="E95" s="25" t="s">
        <v>248</v>
      </c>
      <c r="F95" s="26">
        <v>87</v>
      </c>
      <c r="G95" s="27" t="s">
        <v>71</v>
      </c>
      <c r="H95" s="28"/>
      <c r="I95" s="31" t="s">
        <v>71</v>
      </c>
      <c r="J95" s="28"/>
      <c r="K95" s="31" t="s">
        <v>71</v>
      </c>
      <c r="L95" s="28"/>
      <c r="M95" s="29"/>
      <c r="N95" s="153" t="s">
        <v>71</v>
      </c>
      <c r="O95" s="30"/>
      <c r="P95" s="31"/>
      <c r="Q95" s="32">
        <f t="shared" si="1"/>
        <v>95</v>
      </c>
      <c r="R95" s="8">
        <v>95</v>
      </c>
      <c r="S95" t="s">
        <v>71</v>
      </c>
      <c r="T95" s="18">
        <v>87</v>
      </c>
      <c r="U95" s="22" t="s">
        <v>71</v>
      </c>
      <c r="V95" s="8" t="s">
        <v>432</v>
      </c>
    </row>
    <row r="96" spans="1:22" ht="15">
      <c r="A96" s="145" t="s">
        <v>21</v>
      </c>
      <c r="B96" s="22" t="s">
        <v>351</v>
      </c>
      <c r="C96" s="22" t="s">
        <v>71</v>
      </c>
      <c r="D96" s="24">
        <v>0</v>
      </c>
      <c r="E96" s="25" t="s">
        <v>248</v>
      </c>
      <c r="F96" s="26">
        <v>88</v>
      </c>
      <c r="G96" s="27" t="s">
        <v>388</v>
      </c>
      <c r="H96" s="28"/>
      <c r="I96" s="31" t="s">
        <v>388</v>
      </c>
      <c r="J96" s="28"/>
      <c r="K96" s="31" t="s">
        <v>388</v>
      </c>
      <c r="L96" s="28"/>
      <c r="M96" s="29"/>
      <c r="N96" s="153" t="s">
        <v>388</v>
      </c>
      <c r="O96" s="30"/>
      <c r="P96" s="31"/>
      <c r="Q96" s="32">
        <f t="shared" si="1"/>
        <v>96</v>
      </c>
      <c r="R96" s="8">
        <v>96</v>
      </c>
      <c r="S96" t="s">
        <v>388</v>
      </c>
      <c r="T96" s="18">
        <v>88</v>
      </c>
      <c r="U96" s="22" t="s">
        <v>71</v>
      </c>
      <c r="V96" s="8" t="s">
        <v>71</v>
      </c>
    </row>
    <row r="97" spans="1:22" ht="15">
      <c r="A97" s="145" t="s">
        <v>468</v>
      </c>
      <c r="B97" s="22" t="s">
        <v>72</v>
      </c>
      <c r="C97" s="22" t="s">
        <v>250</v>
      </c>
      <c r="D97" s="24">
        <v>0.0369</v>
      </c>
      <c r="E97" s="36" t="s">
        <v>251</v>
      </c>
      <c r="F97" s="26">
        <v>89</v>
      </c>
      <c r="G97" s="27" t="s">
        <v>250</v>
      </c>
      <c r="H97" s="28"/>
      <c r="I97" s="31" t="s">
        <v>250</v>
      </c>
      <c r="J97" s="28"/>
      <c r="K97" s="31" t="s">
        <v>250</v>
      </c>
      <c r="L97" s="28"/>
      <c r="M97" s="29"/>
      <c r="N97" s="153" t="s">
        <v>250</v>
      </c>
      <c r="O97" s="30"/>
      <c r="P97" s="31"/>
      <c r="Q97" s="32">
        <f t="shared" si="1"/>
        <v>97</v>
      </c>
      <c r="R97" s="8">
        <v>97</v>
      </c>
      <c r="S97" t="s">
        <v>250</v>
      </c>
      <c r="T97" s="18">
        <v>89</v>
      </c>
      <c r="U97" s="22" t="s">
        <v>250</v>
      </c>
      <c r="V97" s="8" t="s">
        <v>433</v>
      </c>
    </row>
    <row r="98" spans="1:22" ht="15">
      <c r="A98" s="145" t="s">
        <v>21</v>
      </c>
      <c r="B98" s="22" t="s">
        <v>72</v>
      </c>
      <c r="C98" s="22" t="s">
        <v>250</v>
      </c>
      <c r="D98" s="24">
        <v>0</v>
      </c>
      <c r="E98" s="36" t="s">
        <v>251</v>
      </c>
      <c r="F98" s="26">
        <v>90</v>
      </c>
      <c r="G98" s="27" t="s">
        <v>389</v>
      </c>
      <c r="H98" s="28"/>
      <c r="I98" s="31" t="s">
        <v>389</v>
      </c>
      <c r="J98" s="28"/>
      <c r="K98" s="31" t="s">
        <v>389</v>
      </c>
      <c r="L98" s="28"/>
      <c r="M98" s="29"/>
      <c r="N98" s="153" t="s">
        <v>389</v>
      </c>
      <c r="O98" s="30"/>
      <c r="P98" s="31"/>
      <c r="Q98" s="32">
        <f t="shared" si="1"/>
        <v>98</v>
      </c>
      <c r="R98" s="8">
        <v>98</v>
      </c>
      <c r="S98" t="s">
        <v>389</v>
      </c>
      <c r="T98" s="18">
        <v>90</v>
      </c>
      <c r="U98" s="22" t="s">
        <v>250</v>
      </c>
      <c r="V98" s="8" t="s">
        <v>250</v>
      </c>
    </row>
    <row r="99" spans="1:22" ht="15">
      <c r="A99" s="145" t="s">
        <v>469</v>
      </c>
      <c r="B99" s="22" t="s">
        <v>57</v>
      </c>
      <c r="C99" s="22" t="s">
        <v>351</v>
      </c>
      <c r="D99" s="24">
        <v>1.5252</v>
      </c>
      <c r="E99" s="36" t="s">
        <v>452</v>
      </c>
      <c r="F99" s="26">
        <v>91</v>
      </c>
      <c r="G99" s="27" t="s">
        <v>351</v>
      </c>
      <c r="H99" s="28">
        <v>0.0679</v>
      </c>
      <c r="I99" s="31" t="s">
        <v>351</v>
      </c>
      <c r="J99" s="28"/>
      <c r="K99" s="31" t="s">
        <v>351</v>
      </c>
      <c r="L99" s="28">
        <v>0.0704</v>
      </c>
      <c r="M99" s="29">
        <v>0.0714</v>
      </c>
      <c r="N99" s="153" t="s">
        <v>351</v>
      </c>
      <c r="O99" s="30"/>
      <c r="P99" s="31"/>
      <c r="Q99" s="32">
        <f t="shared" si="1"/>
        <v>99</v>
      </c>
      <c r="R99" s="8">
        <v>99</v>
      </c>
      <c r="S99" t="s">
        <v>351</v>
      </c>
      <c r="T99" s="18">
        <v>91</v>
      </c>
      <c r="U99" s="22" t="s">
        <v>351</v>
      </c>
      <c r="V99" s="8" t="s">
        <v>434</v>
      </c>
    </row>
    <row r="100" spans="1:22" ht="15">
      <c r="A100" s="145" t="s">
        <v>21</v>
      </c>
      <c r="B100" s="22" t="s">
        <v>57</v>
      </c>
      <c r="C100" s="22" t="s">
        <v>351</v>
      </c>
      <c r="D100" s="24">
        <v>0.0194</v>
      </c>
      <c r="E100" s="36" t="s">
        <v>452</v>
      </c>
      <c r="F100" s="26">
        <v>92</v>
      </c>
      <c r="G100" s="27" t="s">
        <v>396</v>
      </c>
      <c r="H100" s="28"/>
      <c r="I100" s="31" t="s">
        <v>396</v>
      </c>
      <c r="J100" s="28"/>
      <c r="K100" s="31" t="s">
        <v>396</v>
      </c>
      <c r="L100" s="28"/>
      <c r="M100" s="29"/>
      <c r="N100" s="153" t="s">
        <v>396</v>
      </c>
      <c r="O100" s="30"/>
      <c r="P100" s="31"/>
      <c r="Q100" s="32">
        <f t="shared" si="1"/>
        <v>100</v>
      </c>
      <c r="R100" s="8">
        <v>100</v>
      </c>
      <c r="S100" t="s">
        <v>396</v>
      </c>
      <c r="U100" s="22" t="s">
        <v>351</v>
      </c>
      <c r="V100" s="8" t="s">
        <v>57</v>
      </c>
    </row>
    <row r="101" spans="1:22" ht="15">
      <c r="A101" s="145" t="s">
        <v>471</v>
      </c>
      <c r="B101" s="22" t="s">
        <v>451</v>
      </c>
      <c r="C101" s="22" t="s">
        <v>72</v>
      </c>
      <c r="D101" s="24">
        <v>0.25</v>
      </c>
      <c r="E101" s="25"/>
      <c r="F101" s="26">
        <v>93</v>
      </c>
      <c r="G101" s="27" t="s">
        <v>72</v>
      </c>
      <c r="H101" s="28">
        <v>0.0332</v>
      </c>
      <c r="I101" s="31" t="s">
        <v>72</v>
      </c>
      <c r="J101" s="28"/>
      <c r="K101" s="31" t="s">
        <v>72</v>
      </c>
      <c r="L101" s="28"/>
      <c r="M101" s="29"/>
      <c r="N101" s="153" t="s">
        <v>72</v>
      </c>
      <c r="O101" s="30"/>
      <c r="P101" s="31"/>
      <c r="Q101" s="32">
        <f t="shared" si="1"/>
        <v>101</v>
      </c>
      <c r="R101" s="8">
        <v>101</v>
      </c>
      <c r="S101" t="s">
        <v>57</v>
      </c>
      <c r="T101" s="18">
        <v>92</v>
      </c>
      <c r="U101" s="22" t="s">
        <v>57</v>
      </c>
      <c r="V101" s="8" t="s">
        <v>435</v>
      </c>
    </row>
    <row r="102" spans="1:21" ht="15">
      <c r="A102" s="145" t="s">
        <v>21</v>
      </c>
      <c r="B102" s="22" t="s">
        <v>451</v>
      </c>
      <c r="C102" s="22" t="s">
        <v>72</v>
      </c>
      <c r="D102" s="24">
        <v>0.0488</v>
      </c>
      <c r="E102" s="25"/>
      <c r="F102" s="26">
        <v>94</v>
      </c>
      <c r="G102" s="156" t="s">
        <v>491</v>
      </c>
      <c r="H102" s="28"/>
      <c r="I102" s="31" t="s">
        <v>491</v>
      </c>
      <c r="J102" s="28"/>
      <c r="K102" s="31" t="s">
        <v>491</v>
      </c>
      <c r="L102" s="28"/>
      <c r="M102" s="29"/>
      <c r="N102" s="153" t="s">
        <v>491</v>
      </c>
      <c r="O102" s="30"/>
      <c r="P102" s="31"/>
      <c r="Q102" s="32"/>
      <c r="U102" s="22"/>
    </row>
    <row r="103" spans="1:22" ht="15">
      <c r="A103" s="145" t="s">
        <v>357</v>
      </c>
      <c r="B103" s="22" t="s">
        <v>58</v>
      </c>
      <c r="C103" s="22" t="s">
        <v>57</v>
      </c>
      <c r="D103" s="24">
        <v>2.75</v>
      </c>
      <c r="E103" s="25" t="s">
        <v>150</v>
      </c>
      <c r="F103" s="26">
        <v>95</v>
      </c>
      <c r="G103" s="27" t="s">
        <v>57</v>
      </c>
      <c r="H103" s="28"/>
      <c r="I103" s="31" t="s">
        <v>57</v>
      </c>
      <c r="J103" s="28"/>
      <c r="K103" s="31" t="s">
        <v>57</v>
      </c>
      <c r="L103" s="28"/>
      <c r="M103" s="29"/>
      <c r="N103" s="153" t="s">
        <v>57</v>
      </c>
      <c r="O103" s="30"/>
      <c r="P103" s="31"/>
      <c r="Q103" s="32">
        <f>Q101+1</f>
        <v>102</v>
      </c>
      <c r="R103" s="8">
        <v>102</v>
      </c>
      <c r="S103" t="s">
        <v>390</v>
      </c>
      <c r="T103" s="18">
        <v>93</v>
      </c>
      <c r="U103" s="22" t="s">
        <v>57</v>
      </c>
      <c r="V103" s="8" t="s">
        <v>58</v>
      </c>
    </row>
    <row r="104" spans="1:22" ht="15">
      <c r="A104" s="145" t="s">
        <v>21</v>
      </c>
      <c r="B104" s="22" t="s">
        <v>58</v>
      </c>
      <c r="C104" s="22" t="s">
        <v>57</v>
      </c>
      <c r="D104" s="24">
        <v>0</v>
      </c>
      <c r="E104" s="25" t="s">
        <v>150</v>
      </c>
      <c r="F104" s="26">
        <v>96</v>
      </c>
      <c r="G104" s="27" t="s">
        <v>390</v>
      </c>
      <c r="H104" s="28"/>
      <c r="I104" s="31" t="s">
        <v>390</v>
      </c>
      <c r="J104" s="28"/>
      <c r="K104" s="31" t="s">
        <v>390</v>
      </c>
      <c r="L104" s="28"/>
      <c r="M104" s="29"/>
      <c r="N104" s="153" t="s">
        <v>390</v>
      </c>
      <c r="O104" s="30"/>
      <c r="P104" s="31"/>
      <c r="Q104" s="32">
        <f t="shared" si="1"/>
        <v>103</v>
      </c>
      <c r="R104" s="8">
        <v>103</v>
      </c>
      <c r="S104" t="s">
        <v>58</v>
      </c>
      <c r="T104" s="18">
        <v>94</v>
      </c>
      <c r="U104" s="22" t="s">
        <v>58</v>
      </c>
      <c r="V104" s="8" t="s">
        <v>80</v>
      </c>
    </row>
    <row r="105" spans="1:22" ht="15">
      <c r="A105" s="145" t="s">
        <v>358</v>
      </c>
      <c r="B105" s="22" t="s">
        <v>59</v>
      </c>
      <c r="C105" s="22" t="s">
        <v>451</v>
      </c>
      <c r="D105" s="24">
        <v>1.5861</v>
      </c>
      <c r="E105" s="25" t="s">
        <v>150</v>
      </c>
      <c r="F105" s="26">
        <v>97</v>
      </c>
      <c r="G105" s="156" t="s">
        <v>451</v>
      </c>
      <c r="H105" s="28"/>
      <c r="I105" s="31" t="s">
        <v>451</v>
      </c>
      <c r="J105" s="28"/>
      <c r="K105" s="31" t="s">
        <v>451</v>
      </c>
      <c r="L105" s="28"/>
      <c r="M105" s="29"/>
      <c r="N105" s="153" t="s">
        <v>451</v>
      </c>
      <c r="O105" s="30"/>
      <c r="P105" s="31"/>
      <c r="Q105" s="32">
        <f t="shared" si="1"/>
        <v>104</v>
      </c>
      <c r="R105" s="8">
        <v>104</v>
      </c>
      <c r="S105" t="s">
        <v>391</v>
      </c>
      <c r="T105" s="18">
        <v>95</v>
      </c>
      <c r="U105" s="22" t="s">
        <v>58</v>
      </c>
      <c r="V105" s="8" t="s">
        <v>59</v>
      </c>
    </row>
    <row r="106" spans="1:22" ht="15">
      <c r="A106" s="145" t="s">
        <v>21</v>
      </c>
      <c r="B106" s="22" t="s">
        <v>59</v>
      </c>
      <c r="C106" s="22" t="s">
        <v>451</v>
      </c>
      <c r="D106" s="24">
        <v>0</v>
      </c>
      <c r="E106" s="25" t="s">
        <v>150</v>
      </c>
      <c r="F106" s="26">
        <v>98</v>
      </c>
      <c r="G106" s="156" t="s">
        <v>492</v>
      </c>
      <c r="H106" s="28"/>
      <c r="I106" s="31" t="s">
        <v>492</v>
      </c>
      <c r="J106" s="28"/>
      <c r="K106" s="31" t="s">
        <v>492</v>
      </c>
      <c r="L106" s="28"/>
      <c r="M106" s="29"/>
      <c r="N106" s="153" t="s">
        <v>492</v>
      </c>
      <c r="O106" s="30"/>
      <c r="P106" s="31"/>
      <c r="Q106" s="32">
        <f t="shared" si="1"/>
        <v>105</v>
      </c>
      <c r="R106" s="8">
        <v>105</v>
      </c>
      <c r="S106" t="s">
        <v>59</v>
      </c>
      <c r="T106" s="18">
        <v>96</v>
      </c>
      <c r="U106" s="22" t="s">
        <v>59</v>
      </c>
      <c r="V106" s="8" t="s">
        <v>436</v>
      </c>
    </row>
    <row r="107" spans="1:22" ht="15">
      <c r="A107" s="145" t="s">
        <v>359</v>
      </c>
      <c r="B107" s="22" t="s">
        <v>166</v>
      </c>
      <c r="C107" s="22" t="s">
        <v>58</v>
      </c>
      <c r="D107" s="24">
        <v>2.4012</v>
      </c>
      <c r="E107" s="25" t="s">
        <v>157</v>
      </c>
      <c r="F107" s="26">
        <v>99</v>
      </c>
      <c r="G107" s="27" t="s">
        <v>58</v>
      </c>
      <c r="H107" s="28"/>
      <c r="I107" s="31" t="s">
        <v>58</v>
      </c>
      <c r="J107" s="28"/>
      <c r="K107" s="31" t="s">
        <v>58</v>
      </c>
      <c r="L107" s="28"/>
      <c r="M107" s="29"/>
      <c r="N107" s="153" t="s">
        <v>58</v>
      </c>
      <c r="O107" s="30"/>
      <c r="P107" s="31"/>
      <c r="Q107" s="32">
        <f t="shared" si="1"/>
        <v>106</v>
      </c>
      <c r="R107" s="8">
        <v>106</v>
      </c>
      <c r="S107" t="s">
        <v>392</v>
      </c>
      <c r="T107" s="18">
        <v>97</v>
      </c>
      <c r="U107" s="22" t="s">
        <v>59</v>
      </c>
      <c r="V107" s="8" t="s">
        <v>166</v>
      </c>
    </row>
    <row r="108" spans="1:22" ht="15">
      <c r="A108" s="145" t="s">
        <v>21</v>
      </c>
      <c r="B108" s="22" t="s">
        <v>166</v>
      </c>
      <c r="C108" s="22" t="s">
        <v>58</v>
      </c>
      <c r="D108" s="24">
        <v>0.0673</v>
      </c>
      <c r="E108" s="25" t="s">
        <v>157</v>
      </c>
      <c r="F108" s="26">
        <v>100</v>
      </c>
      <c r="G108" s="27" t="s">
        <v>391</v>
      </c>
      <c r="H108" s="28"/>
      <c r="I108" s="31" t="s">
        <v>391</v>
      </c>
      <c r="J108" s="28"/>
      <c r="K108" s="31" t="s">
        <v>391</v>
      </c>
      <c r="L108" s="28"/>
      <c r="M108" s="29"/>
      <c r="N108" s="153" t="s">
        <v>391</v>
      </c>
      <c r="O108" s="30"/>
      <c r="P108" s="31"/>
      <c r="Q108" s="32">
        <f t="shared" si="1"/>
        <v>107</v>
      </c>
      <c r="R108" s="8">
        <v>107</v>
      </c>
      <c r="S108" t="s">
        <v>166</v>
      </c>
      <c r="T108" s="18">
        <v>98</v>
      </c>
      <c r="U108" s="22" t="s">
        <v>166</v>
      </c>
      <c r="V108" s="8" t="s">
        <v>437</v>
      </c>
    </row>
    <row r="109" spans="1:22" ht="15">
      <c r="A109" s="145" t="s">
        <v>360</v>
      </c>
      <c r="B109" s="22" t="s">
        <v>175</v>
      </c>
      <c r="C109" s="22" t="s">
        <v>59</v>
      </c>
      <c r="D109" s="24">
        <v>1.2624</v>
      </c>
      <c r="E109" s="25" t="s">
        <v>162</v>
      </c>
      <c r="F109" s="26">
        <v>101</v>
      </c>
      <c r="G109" s="27" t="s">
        <v>59</v>
      </c>
      <c r="H109" s="28"/>
      <c r="I109" s="31" t="s">
        <v>59</v>
      </c>
      <c r="J109" s="28"/>
      <c r="K109" s="31" t="s">
        <v>59</v>
      </c>
      <c r="L109" s="28"/>
      <c r="M109" s="29"/>
      <c r="N109" s="153" t="s">
        <v>59</v>
      </c>
      <c r="O109" s="30"/>
      <c r="P109" s="31"/>
      <c r="Q109" s="32">
        <f t="shared" si="1"/>
        <v>108</v>
      </c>
      <c r="R109" s="8">
        <v>108</v>
      </c>
      <c r="S109" t="s">
        <v>393</v>
      </c>
      <c r="T109" s="18">
        <v>99</v>
      </c>
      <c r="U109" s="22" t="s">
        <v>166</v>
      </c>
      <c r="V109" s="8" t="s">
        <v>175</v>
      </c>
    </row>
    <row r="110" spans="1:22" ht="15">
      <c r="A110" s="145" t="s">
        <v>21</v>
      </c>
      <c r="B110" s="22" t="s">
        <v>175</v>
      </c>
      <c r="C110" s="22" t="s">
        <v>59</v>
      </c>
      <c r="D110" s="24">
        <v>0</v>
      </c>
      <c r="E110" s="25" t="s">
        <v>162</v>
      </c>
      <c r="F110" s="26">
        <v>102</v>
      </c>
      <c r="G110" s="27" t="s">
        <v>392</v>
      </c>
      <c r="H110" s="28"/>
      <c r="I110" s="31" t="s">
        <v>392</v>
      </c>
      <c r="J110" s="28"/>
      <c r="K110" s="31" t="s">
        <v>392</v>
      </c>
      <c r="L110" s="28"/>
      <c r="M110" s="29"/>
      <c r="N110" s="153" t="s">
        <v>392</v>
      </c>
      <c r="O110" s="30"/>
      <c r="P110" s="31"/>
      <c r="Q110" s="32">
        <f t="shared" si="1"/>
        <v>109</v>
      </c>
      <c r="R110" s="8">
        <v>109</v>
      </c>
      <c r="S110" t="s">
        <v>175</v>
      </c>
      <c r="T110" s="18">
        <v>100</v>
      </c>
      <c r="U110" s="22" t="s">
        <v>175</v>
      </c>
      <c r="V110" s="8" t="s">
        <v>81</v>
      </c>
    </row>
    <row r="111" spans="1:22" ht="15">
      <c r="A111" s="145" t="s">
        <v>361</v>
      </c>
      <c r="B111" s="22" t="s">
        <v>60</v>
      </c>
      <c r="C111" s="22" t="s">
        <v>166</v>
      </c>
      <c r="D111" s="24">
        <v>0.7894</v>
      </c>
      <c r="E111" s="25" t="s">
        <v>167</v>
      </c>
      <c r="F111" s="26">
        <v>103</v>
      </c>
      <c r="G111" s="27" t="s">
        <v>166</v>
      </c>
      <c r="H111" s="28"/>
      <c r="I111" s="31" t="s">
        <v>166</v>
      </c>
      <c r="J111" s="28"/>
      <c r="K111" s="31" t="s">
        <v>166</v>
      </c>
      <c r="L111" s="28"/>
      <c r="M111" s="29"/>
      <c r="N111" s="152" t="s">
        <v>166</v>
      </c>
      <c r="O111" s="30"/>
      <c r="P111" s="31"/>
      <c r="Q111" s="32">
        <f t="shared" si="1"/>
        <v>110</v>
      </c>
      <c r="R111" s="8">
        <v>110</v>
      </c>
      <c r="S111" t="s">
        <v>394</v>
      </c>
      <c r="T111" s="18">
        <v>101</v>
      </c>
      <c r="U111" s="22" t="s">
        <v>175</v>
      </c>
      <c r="V111" s="8" t="s">
        <v>60</v>
      </c>
    </row>
    <row r="112" spans="1:22" ht="15">
      <c r="A112" s="145" t="s">
        <v>528</v>
      </c>
      <c r="B112" s="22" t="s">
        <v>352</v>
      </c>
      <c r="C112" s="22" t="s">
        <v>166</v>
      </c>
      <c r="D112" s="24">
        <v>0.46</v>
      </c>
      <c r="E112" s="25" t="s">
        <v>167</v>
      </c>
      <c r="F112" s="26">
        <v>104</v>
      </c>
      <c r="G112" s="27" t="s">
        <v>393</v>
      </c>
      <c r="H112" s="28"/>
      <c r="I112" s="31" t="s">
        <v>393</v>
      </c>
      <c r="J112" s="28"/>
      <c r="K112" s="31" t="s">
        <v>393</v>
      </c>
      <c r="L112" s="28"/>
      <c r="M112" s="29"/>
      <c r="N112" s="152" t="s">
        <v>393</v>
      </c>
      <c r="O112" s="30"/>
      <c r="P112" s="31"/>
      <c r="Q112" s="32">
        <f t="shared" si="1"/>
        <v>111</v>
      </c>
      <c r="R112" s="8">
        <v>111</v>
      </c>
      <c r="S112" t="s">
        <v>60</v>
      </c>
      <c r="T112" s="18">
        <v>102</v>
      </c>
      <c r="U112" s="22" t="s">
        <v>60</v>
      </c>
      <c r="V112" s="8" t="s">
        <v>84</v>
      </c>
    </row>
    <row r="113" spans="1:22" ht="15">
      <c r="A113" s="145" t="s">
        <v>21</v>
      </c>
      <c r="B113" s="22" t="s">
        <v>60</v>
      </c>
      <c r="C113" s="22" t="s">
        <v>175</v>
      </c>
      <c r="D113" s="24">
        <v>0.1907</v>
      </c>
      <c r="E113" s="25" t="s">
        <v>445</v>
      </c>
      <c r="F113" s="26">
        <v>105</v>
      </c>
      <c r="G113" s="27" t="s">
        <v>175</v>
      </c>
      <c r="H113" s="28"/>
      <c r="I113" s="31" t="s">
        <v>175</v>
      </c>
      <c r="J113" s="28"/>
      <c r="K113" s="31" t="s">
        <v>175</v>
      </c>
      <c r="L113" s="28"/>
      <c r="M113" s="29"/>
      <c r="N113" s="152" t="s">
        <v>175</v>
      </c>
      <c r="O113" s="30"/>
      <c r="P113" s="31"/>
      <c r="Q113" s="32">
        <f t="shared" si="1"/>
        <v>112</v>
      </c>
      <c r="R113" s="8">
        <v>112</v>
      </c>
      <c r="S113" t="s">
        <v>352</v>
      </c>
      <c r="U113" s="22" t="s">
        <v>352</v>
      </c>
      <c r="V113" s="8" t="s">
        <v>187</v>
      </c>
    </row>
    <row r="114" spans="1:22" ht="15">
      <c r="A114" s="145" t="s">
        <v>363</v>
      </c>
      <c r="B114" s="22" t="s">
        <v>187</v>
      </c>
      <c r="C114" s="22" t="s">
        <v>175</v>
      </c>
      <c r="D114" s="24">
        <v>2.0545</v>
      </c>
      <c r="E114" s="25" t="s">
        <v>445</v>
      </c>
      <c r="F114" s="26">
        <v>106</v>
      </c>
      <c r="G114" s="27" t="s">
        <v>394</v>
      </c>
      <c r="H114" s="28"/>
      <c r="I114" s="31" t="s">
        <v>394</v>
      </c>
      <c r="J114" s="28"/>
      <c r="K114" s="31" t="s">
        <v>394</v>
      </c>
      <c r="L114" s="28"/>
      <c r="M114" s="29"/>
      <c r="N114" s="153" t="s">
        <v>394</v>
      </c>
      <c r="O114" s="30"/>
      <c r="P114" s="31"/>
      <c r="Q114" s="32">
        <f t="shared" si="1"/>
        <v>113</v>
      </c>
      <c r="R114" s="8">
        <v>113</v>
      </c>
      <c r="S114" t="s">
        <v>395</v>
      </c>
      <c r="T114" s="18">
        <v>103</v>
      </c>
      <c r="U114" s="22" t="s">
        <v>60</v>
      </c>
      <c r="V114" s="8" t="s">
        <v>89</v>
      </c>
    </row>
    <row r="115" spans="1:22" ht="15">
      <c r="A115" s="145" t="s">
        <v>21</v>
      </c>
      <c r="B115" s="22" t="s">
        <v>187</v>
      </c>
      <c r="C115" s="22" t="s">
        <v>60</v>
      </c>
      <c r="D115" s="24">
        <v>0</v>
      </c>
      <c r="E115" s="25" t="s">
        <v>181</v>
      </c>
      <c r="F115" s="26">
        <v>107</v>
      </c>
      <c r="G115" s="27" t="s">
        <v>60</v>
      </c>
      <c r="H115" s="28"/>
      <c r="I115" s="31" t="s">
        <v>60</v>
      </c>
      <c r="J115" s="28"/>
      <c r="K115" s="31" t="s">
        <v>60</v>
      </c>
      <c r="L115" s="28"/>
      <c r="M115" s="29"/>
      <c r="N115" s="153" t="s">
        <v>60</v>
      </c>
      <c r="O115" s="30"/>
      <c r="P115" s="31"/>
      <c r="Q115" s="32">
        <f t="shared" si="1"/>
        <v>114</v>
      </c>
      <c r="R115" s="8">
        <v>114</v>
      </c>
      <c r="S115" t="s">
        <v>187</v>
      </c>
      <c r="T115" s="18">
        <v>104</v>
      </c>
      <c r="U115" s="22" t="s">
        <v>187</v>
      </c>
      <c r="V115" s="8" t="s">
        <v>223</v>
      </c>
    </row>
    <row r="116" spans="1:22" ht="15">
      <c r="A116" s="145" t="s">
        <v>364</v>
      </c>
      <c r="B116" s="22" t="s">
        <v>223</v>
      </c>
      <c r="C116" s="22" t="s">
        <v>352</v>
      </c>
      <c r="D116" s="24">
        <v>0</v>
      </c>
      <c r="E116" s="25" t="s">
        <v>181</v>
      </c>
      <c r="F116" s="26">
        <v>108</v>
      </c>
      <c r="G116" s="27" t="s">
        <v>352</v>
      </c>
      <c r="H116" s="28"/>
      <c r="I116" s="31" t="s">
        <v>352</v>
      </c>
      <c r="J116" s="28"/>
      <c r="K116" s="31" t="s">
        <v>352</v>
      </c>
      <c r="L116" s="28"/>
      <c r="M116" s="29"/>
      <c r="N116" s="153" t="s">
        <v>352</v>
      </c>
      <c r="O116" s="30"/>
      <c r="P116" s="31"/>
      <c r="Q116" s="32">
        <f t="shared" si="1"/>
        <v>115</v>
      </c>
      <c r="R116" s="8">
        <v>115</v>
      </c>
      <c r="S116" t="s">
        <v>397</v>
      </c>
      <c r="T116" s="18">
        <v>105</v>
      </c>
      <c r="U116" s="22" t="s">
        <v>187</v>
      </c>
      <c r="V116" s="8" t="s">
        <v>438</v>
      </c>
    </row>
    <row r="117" spans="1:22" ht="15">
      <c r="A117" s="145" t="s">
        <v>21</v>
      </c>
      <c r="B117" s="22" t="s">
        <v>223</v>
      </c>
      <c r="C117" s="22" t="s">
        <v>60</v>
      </c>
      <c r="D117" s="24">
        <v>0</v>
      </c>
      <c r="E117" s="25" t="s">
        <v>181</v>
      </c>
      <c r="F117" s="26">
        <v>109</v>
      </c>
      <c r="G117" s="27" t="s">
        <v>395</v>
      </c>
      <c r="H117" s="28"/>
      <c r="I117" s="31" t="s">
        <v>395</v>
      </c>
      <c r="J117" s="28"/>
      <c r="K117" s="31" t="s">
        <v>395</v>
      </c>
      <c r="L117" s="28"/>
      <c r="M117" s="29"/>
      <c r="N117" s="153" t="s">
        <v>395</v>
      </c>
      <c r="O117" s="30"/>
      <c r="P117" s="31"/>
      <c r="Q117" s="32">
        <f t="shared" si="1"/>
        <v>116</v>
      </c>
      <c r="R117" s="8">
        <v>116</v>
      </c>
      <c r="S117" t="s">
        <v>223</v>
      </c>
      <c r="T117" s="18">
        <v>106</v>
      </c>
      <c r="U117" s="22" t="s">
        <v>223</v>
      </c>
      <c r="V117" s="8" t="s">
        <v>182</v>
      </c>
    </row>
    <row r="118" spans="1:22" ht="15">
      <c r="A118" s="145" t="s">
        <v>183</v>
      </c>
      <c r="B118" s="22" t="s">
        <v>182</v>
      </c>
      <c r="C118" s="22" t="s">
        <v>187</v>
      </c>
      <c r="D118" s="24">
        <v>0.0966</v>
      </c>
      <c r="E118" s="25" t="s">
        <v>188</v>
      </c>
      <c r="F118" s="26">
        <v>110</v>
      </c>
      <c r="G118" s="27" t="s">
        <v>187</v>
      </c>
      <c r="H118" s="28"/>
      <c r="I118" s="31" t="s">
        <v>187</v>
      </c>
      <c r="J118" s="28"/>
      <c r="K118" s="31" t="s">
        <v>187</v>
      </c>
      <c r="L118" s="28"/>
      <c r="M118" s="29"/>
      <c r="N118" s="154" t="s">
        <v>187</v>
      </c>
      <c r="O118" s="30"/>
      <c r="P118" s="31"/>
      <c r="Q118" s="32">
        <f t="shared" si="1"/>
        <v>117</v>
      </c>
      <c r="R118" s="8">
        <v>117</v>
      </c>
      <c r="S118" t="s">
        <v>398</v>
      </c>
      <c r="T118" s="18">
        <v>107</v>
      </c>
      <c r="U118" s="22" t="s">
        <v>223</v>
      </c>
      <c r="V118" s="8" t="s">
        <v>85</v>
      </c>
    </row>
    <row r="119" spans="1:22" ht="15">
      <c r="A119" s="145" t="s">
        <v>21</v>
      </c>
      <c r="B119" s="22" t="s">
        <v>182</v>
      </c>
      <c r="C119" s="22" t="s">
        <v>187</v>
      </c>
      <c r="D119" s="24">
        <v>0.1561</v>
      </c>
      <c r="E119" s="25" t="s">
        <v>188</v>
      </c>
      <c r="F119" s="26">
        <v>111</v>
      </c>
      <c r="G119" s="27" t="s">
        <v>397</v>
      </c>
      <c r="H119" s="28"/>
      <c r="I119" s="31" t="s">
        <v>397</v>
      </c>
      <c r="J119" s="28"/>
      <c r="K119" s="31" t="s">
        <v>397</v>
      </c>
      <c r="L119" s="28"/>
      <c r="M119" s="29"/>
      <c r="N119" s="154" t="s">
        <v>397</v>
      </c>
      <c r="O119" s="30"/>
      <c r="P119" s="31"/>
      <c r="Q119" s="32">
        <f t="shared" si="1"/>
        <v>118</v>
      </c>
      <c r="R119" s="8">
        <v>118</v>
      </c>
      <c r="S119" t="s">
        <v>182</v>
      </c>
      <c r="T119" s="18">
        <v>108</v>
      </c>
      <c r="U119" s="22" t="s">
        <v>182</v>
      </c>
      <c r="V119" s="8" t="s">
        <v>232</v>
      </c>
    </row>
    <row r="120" spans="1:22" ht="15">
      <c r="A120" s="145" t="s">
        <v>473</v>
      </c>
      <c r="B120" s="22" t="s">
        <v>327</v>
      </c>
      <c r="C120" s="22" t="s">
        <v>223</v>
      </c>
      <c r="D120" s="24">
        <v>0.1457</v>
      </c>
      <c r="E120" s="25" t="s">
        <v>224</v>
      </c>
      <c r="F120" s="26">
        <v>112</v>
      </c>
      <c r="G120" s="27" t="s">
        <v>223</v>
      </c>
      <c r="H120" s="28"/>
      <c r="I120" s="31" t="s">
        <v>223</v>
      </c>
      <c r="J120" s="28"/>
      <c r="K120" s="31" t="s">
        <v>223</v>
      </c>
      <c r="L120" s="28"/>
      <c r="M120" s="29"/>
      <c r="N120" s="152" t="s">
        <v>223</v>
      </c>
      <c r="O120" s="30"/>
      <c r="P120" s="31"/>
      <c r="Q120" s="32">
        <f t="shared" si="1"/>
        <v>119</v>
      </c>
      <c r="R120" s="8">
        <v>119</v>
      </c>
      <c r="S120" t="s">
        <v>327</v>
      </c>
      <c r="T120" s="18">
        <v>109</v>
      </c>
      <c r="U120" s="22" t="s">
        <v>182</v>
      </c>
      <c r="V120" s="8" t="s">
        <v>439</v>
      </c>
    </row>
    <row r="121" spans="1:22" ht="15">
      <c r="A121" s="145" t="s">
        <v>365</v>
      </c>
      <c r="B121" s="22" t="s">
        <v>232</v>
      </c>
      <c r="C121" s="22" t="s">
        <v>223</v>
      </c>
      <c r="D121" s="24">
        <v>0</v>
      </c>
      <c r="E121" s="25" t="s">
        <v>224</v>
      </c>
      <c r="F121" s="26">
        <v>113</v>
      </c>
      <c r="G121" s="27" t="s">
        <v>398</v>
      </c>
      <c r="H121" s="28"/>
      <c r="I121" s="31" t="s">
        <v>398</v>
      </c>
      <c r="J121" s="28"/>
      <c r="K121" s="31" t="s">
        <v>398</v>
      </c>
      <c r="L121" s="28"/>
      <c r="M121" s="29"/>
      <c r="N121" s="152" t="s">
        <v>398</v>
      </c>
      <c r="O121" s="30"/>
      <c r="P121" s="31"/>
      <c r="Q121" s="32">
        <f t="shared" si="1"/>
        <v>120</v>
      </c>
      <c r="R121" s="8">
        <v>120</v>
      </c>
      <c r="S121" t="s">
        <v>232</v>
      </c>
      <c r="T121" s="18">
        <v>110</v>
      </c>
      <c r="U121" s="22" t="s">
        <v>232</v>
      </c>
      <c r="V121" s="8" t="s">
        <v>73</v>
      </c>
    </row>
    <row r="122" spans="1:22" ht="15">
      <c r="A122" s="145" t="s">
        <v>21</v>
      </c>
      <c r="B122" s="22" t="s">
        <v>232</v>
      </c>
      <c r="C122" s="22" t="s">
        <v>182</v>
      </c>
      <c r="D122" s="24">
        <v>0</v>
      </c>
      <c r="E122" s="36" t="s">
        <v>183</v>
      </c>
      <c r="F122" s="26">
        <v>114</v>
      </c>
      <c r="G122" s="27" t="s">
        <v>182</v>
      </c>
      <c r="H122" s="28">
        <v>0.0896</v>
      </c>
      <c r="I122" s="31" t="s">
        <v>182</v>
      </c>
      <c r="J122" s="28">
        <v>0.0936</v>
      </c>
      <c r="K122" s="31" t="s">
        <v>182</v>
      </c>
      <c r="L122" s="28">
        <v>0.0951</v>
      </c>
      <c r="M122" s="29">
        <v>0.0965</v>
      </c>
      <c r="N122" s="153" t="s">
        <v>182</v>
      </c>
      <c r="O122" s="30"/>
      <c r="P122" s="31"/>
      <c r="Q122" s="32">
        <f t="shared" si="1"/>
        <v>121</v>
      </c>
      <c r="R122" s="8">
        <v>121</v>
      </c>
      <c r="S122" t="s">
        <v>399</v>
      </c>
      <c r="T122" s="18">
        <v>111</v>
      </c>
      <c r="U122" s="22" t="s">
        <v>232</v>
      </c>
      <c r="V122" s="8" t="s">
        <v>440</v>
      </c>
    </row>
    <row r="123" spans="1:22" ht="15">
      <c r="A123" s="145" t="s">
        <v>366</v>
      </c>
      <c r="B123" s="22" t="s">
        <v>73</v>
      </c>
      <c r="C123" s="22" t="s">
        <v>182</v>
      </c>
      <c r="D123" s="24">
        <v>0.4775</v>
      </c>
      <c r="E123" s="36" t="s">
        <v>183</v>
      </c>
      <c r="F123" s="26">
        <v>115</v>
      </c>
      <c r="G123" s="27" t="s">
        <v>327</v>
      </c>
      <c r="H123" s="28">
        <v>0.1585</v>
      </c>
      <c r="I123" s="31" t="s">
        <v>327</v>
      </c>
      <c r="J123" s="28">
        <v>0.176</v>
      </c>
      <c r="K123" s="31" t="s">
        <v>327</v>
      </c>
      <c r="L123" s="28">
        <v>0.169</v>
      </c>
      <c r="M123" s="29">
        <v>0.1715</v>
      </c>
      <c r="N123" s="153" t="s">
        <v>327</v>
      </c>
      <c r="O123" s="30"/>
      <c r="P123" s="31"/>
      <c r="Q123" s="32">
        <f t="shared" si="1"/>
        <v>122</v>
      </c>
      <c r="R123" s="8">
        <v>122</v>
      </c>
      <c r="S123" t="s">
        <v>73</v>
      </c>
      <c r="T123" s="18">
        <v>112</v>
      </c>
      <c r="U123" s="22" t="s">
        <v>73</v>
      </c>
      <c r="V123" s="8" t="s">
        <v>76</v>
      </c>
    </row>
    <row r="124" spans="1:22" ht="15">
      <c r="A124" s="145" t="s">
        <v>21</v>
      </c>
      <c r="B124" s="22" t="s">
        <v>73</v>
      </c>
      <c r="C124" s="22" t="s">
        <v>327</v>
      </c>
      <c r="D124" s="24">
        <v>0</v>
      </c>
      <c r="E124" s="36" t="s">
        <v>183</v>
      </c>
      <c r="F124" s="26">
        <v>116</v>
      </c>
      <c r="G124" s="27" t="s">
        <v>493</v>
      </c>
      <c r="H124" s="28">
        <v>0.1494</v>
      </c>
      <c r="I124" s="31" t="s">
        <v>493</v>
      </c>
      <c r="J124" s="28"/>
      <c r="K124" s="31" t="s">
        <v>493</v>
      </c>
      <c r="L124" s="28"/>
      <c r="M124" s="29"/>
      <c r="N124" s="153" t="s">
        <v>493</v>
      </c>
      <c r="O124" s="30"/>
      <c r="P124" s="31"/>
      <c r="Q124" s="32">
        <f t="shared" si="1"/>
        <v>123</v>
      </c>
      <c r="R124" s="8">
        <v>123</v>
      </c>
      <c r="S124" t="s">
        <v>400</v>
      </c>
      <c r="T124" s="18">
        <v>113</v>
      </c>
      <c r="U124" s="22" t="s">
        <v>73</v>
      </c>
      <c r="V124" s="8" t="s">
        <v>93</v>
      </c>
    </row>
    <row r="125" spans="1:22" ht="15">
      <c r="A125" s="145" t="s">
        <v>529</v>
      </c>
      <c r="B125" s="22" t="s">
        <v>76</v>
      </c>
      <c r="C125" s="22" t="s">
        <v>232</v>
      </c>
      <c r="D125" s="24">
        <v>0.4313</v>
      </c>
      <c r="E125" s="25" t="s">
        <v>515</v>
      </c>
      <c r="F125" s="26">
        <v>117</v>
      </c>
      <c r="G125" s="27" t="s">
        <v>232</v>
      </c>
      <c r="H125" s="28"/>
      <c r="I125" s="31" t="s">
        <v>232</v>
      </c>
      <c r="J125" s="28"/>
      <c r="K125" s="31" t="s">
        <v>232</v>
      </c>
      <c r="L125" s="28"/>
      <c r="M125" s="29"/>
      <c r="N125" s="153" t="s">
        <v>232</v>
      </c>
      <c r="O125" s="30"/>
      <c r="P125" s="31"/>
      <c r="Q125" s="32">
        <f t="shared" si="1"/>
        <v>124</v>
      </c>
      <c r="R125" s="8">
        <v>124</v>
      </c>
      <c r="S125" t="s">
        <v>76</v>
      </c>
      <c r="T125" s="18">
        <v>114</v>
      </c>
      <c r="U125" s="22" t="s">
        <v>76</v>
      </c>
      <c r="V125" s="8" t="s">
        <v>177</v>
      </c>
    </row>
    <row r="126" spans="1:22" ht="15">
      <c r="A126" s="149" t="s">
        <v>21</v>
      </c>
      <c r="B126" s="22" t="s">
        <v>76</v>
      </c>
      <c r="C126" s="22" t="s">
        <v>232</v>
      </c>
      <c r="D126" s="24">
        <v>0</v>
      </c>
      <c r="E126" s="25" t="s">
        <v>515</v>
      </c>
      <c r="F126" s="26">
        <v>118</v>
      </c>
      <c r="G126" s="27" t="s">
        <v>399</v>
      </c>
      <c r="H126" s="28"/>
      <c r="I126" s="31" t="s">
        <v>399</v>
      </c>
      <c r="J126" s="28"/>
      <c r="K126" s="31" t="s">
        <v>399</v>
      </c>
      <c r="L126" s="28"/>
      <c r="M126" s="29"/>
      <c r="N126" s="153" t="s">
        <v>399</v>
      </c>
      <c r="O126" s="30"/>
      <c r="P126" s="31"/>
      <c r="Q126" s="32">
        <f t="shared" si="1"/>
        <v>125</v>
      </c>
      <c r="R126" s="8">
        <v>125</v>
      </c>
      <c r="S126" t="s">
        <v>401</v>
      </c>
      <c r="T126" s="18">
        <v>115</v>
      </c>
      <c r="U126" s="22" t="s">
        <v>76</v>
      </c>
      <c r="V126" s="8" t="s">
        <v>441</v>
      </c>
    </row>
    <row r="127" spans="1:22" ht="15">
      <c r="A127" s="145" t="s">
        <v>367</v>
      </c>
      <c r="B127" s="22" t="s">
        <v>177</v>
      </c>
      <c r="C127" s="22" t="s">
        <v>73</v>
      </c>
      <c r="D127" s="24">
        <v>0</v>
      </c>
      <c r="E127" s="25" t="s">
        <v>330</v>
      </c>
      <c r="F127" s="26">
        <v>119</v>
      </c>
      <c r="G127" s="27" t="s">
        <v>73</v>
      </c>
      <c r="H127" s="28"/>
      <c r="I127" s="31" t="s">
        <v>73</v>
      </c>
      <c r="J127" s="28"/>
      <c r="K127" s="31" t="s">
        <v>73</v>
      </c>
      <c r="L127" s="28"/>
      <c r="M127" s="29"/>
      <c r="N127" s="153" t="s">
        <v>73</v>
      </c>
      <c r="O127" s="30"/>
      <c r="P127" s="31"/>
      <c r="Q127" s="32">
        <f t="shared" si="1"/>
        <v>126</v>
      </c>
      <c r="R127" s="8">
        <v>126</v>
      </c>
      <c r="S127" t="s">
        <v>177</v>
      </c>
      <c r="T127" s="18">
        <v>116</v>
      </c>
      <c r="U127" s="22" t="s">
        <v>177</v>
      </c>
      <c r="V127" s="8" t="s">
        <v>163</v>
      </c>
    </row>
    <row r="128" spans="1:22" ht="15">
      <c r="A128" s="145" t="s">
        <v>21</v>
      </c>
      <c r="B128" s="22" t="s">
        <v>177</v>
      </c>
      <c r="C128" s="22" t="s">
        <v>73</v>
      </c>
      <c r="D128" s="24">
        <v>0.0803</v>
      </c>
      <c r="E128" s="25" t="s">
        <v>329</v>
      </c>
      <c r="F128" s="26">
        <v>120</v>
      </c>
      <c r="G128" s="27" t="s">
        <v>400</v>
      </c>
      <c r="H128" s="28"/>
      <c r="I128" s="31" t="s">
        <v>400</v>
      </c>
      <c r="J128" s="28"/>
      <c r="K128" s="31" t="s">
        <v>400</v>
      </c>
      <c r="L128" s="28"/>
      <c r="M128" s="29"/>
      <c r="N128" s="155" t="s">
        <v>400</v>
      </c>
      <c r="O128" s="30"/>
      <c r="P128" s="31"/>
      <c r="Q128" s="32">
        <f t="shared" si="1"/>
        <v>127</v>
      </c>
      <c r="R128" s="8">
        <v>127</v>
      </c>
      <c r="S128" t="s">
        <v>326</v>
      </c>
      <c r="T128" s="18">
        <v>117</v>
      </c>
      <c r="U128" s="22" t="s">
        <v>177</v>
      </c>
      <c r="V128" s="8" t="s">
        <v>442</v>
      </c>
    </row>
    <row r="129" spans="1:22" ht="15">
      <c r="A129" s="145" t="s">
        <v>271</v>
      </c>
      <c r="B129" s="22" t="s">
        <v>163</v>
      </c>
      <c r="C129" s="22" t="s">
        <v>76</v>
      </c>
      <c r="D129" s="24" t="s">
        <v>315</v>
      </c>
      <c r="E129" s="25" t="s">
        <v>239</v>
      </c>
      <c r="F129" s="26">
        <v>121</v>
      </c>
      <c r="G129" s="27" t="s">
        <v>76</v>
      </c>
      <c r="H129" s="28"/>
      <c r="I129" s="31" t="s">
        <v>76</v>
      </c>
      <c r="J129" s="28"/>
      <c r="K129" s="31" t="s">
        <v>76</v>
      </c>
      <c r="L129" s="28"/>
      <c r="M129" s="29"/>
      <c r="N129" s="155" t="s">
        <v>76</v>
      </c>
      <c r="O129" s="30"/>
      <c r="P129" s="31"/>
      <c r="Q129" s="32">
        <f t="shared" si="1"/>
        <v>128</v>
      </c>
      <c r="R129" s="8">
        <v>128</v>
      </c>
      <c r="S129" t="s">
        <v>163</v>
      </c>
      <c r="T129" s="18">
        <v>118</v>
      </c>
      <c r="U129" s="22" t="s">
        <v>163</v>
      </c>
      <c r="V129" s="8" t="s">
        <v>168</v>
      </c>
    </row>
    <row r="130" spans="1:22" ht="15">
      <c r="A130" s="145" t="s">
        <v>21</v>
      </c>
      <c r="B130" s="22" t="s">
        <v>163</v>
      </c>
      <c r="C130" s="22" t="s">
        <v>76</v>
      </c>
      <c r="D130" s="24" t="s">
        <v>315</v>
      </c>
      <c r="E130" s="25" t="s">
        <v>239</v>
      </c>
      <c r="F130" s="26">
        <v>122</v>
      </c>
      <c r="G130" s="27" t="s">
        <v>401</v>
      </c>
      <c r="H130" s="28"/>
      <c r="I130" s="31" t="s">
        <v>401</v>
      </c>
      <c r="J130" s="28"/>
      <c r="K130" s="31" t="s">
        <v>401</v>
      </c>
      <c r="L130" s="28"/>
      <c r="M130" s="29"/>
      <c r="N130" s="155" t="s">
        <v>401</v>
      </c>
      <c r="O130" s="30"/>
      <c r="P130" s="31"/>
      <c r="Q130" s="32">
        <f t="shared" si="1"/>
        <v>129</v>
      </c>
      <c r="R130" s="8">
        <v>129</v>
      </c>
      <c r="S130" t="s">
        <v>375</v>
      </c>
      <c r="T130" s="18">
        <v>119</v>
      </c>
      <c r="U130" s="22" t="s">
        <v>163</v>
      </c>
      <c r="V130" s="8" t="s">
        <v>176</v>
      </c>
    </row>
    <row r="131" spans="1:22" ht="15">
      <c r="A131" s="145" t="s">
        <v>273</v>
      </c>
      <c r="B131" s="22" t="s">
        <v>168</v>
      </c>
      <c r="C131" s="22" t="s">
        <v>177</v>
      </c>
      <c r="D131" s="24" t="s">
        <v>315</v>
      </c>
      <c r="E131" s="36" t="s">
        <v>5</v>
      </c>
      <c r="F131" s="26">
        <v>123</v>
      </c>
      <c r="G131" s="27" t="s">
        <v>177</v>
      </c>
      <c r="H131" s="28"/>
      <c r="I131" s="31" t="s">
        <v>177</v>
      </c>
      <c r="J131" s="28"/>
      <c r="K131" s="31" t="s">
        <v>177</v>
      </c>
      <c r="L131" s="28">
        <v>0.0843</v>
      </c>
      <c r="M131" s="29"/>
      <c r="N131" s="155" t="s">
        <v>177</v>
      </c>
      <c r="O131" s="30"/>
      <c r="P131" s="31"/>
      <c r="Q131" s="32">
        <f t="shared" si="1"/>
        <v>130</v>
      </c>
      <c r="R131" s="8">
        <v>130</v>
      </c>
      <c r="S131" t="s">
        <v>168</v>
      </c>
      <c r="T131" s="18">
        <v>120</v>
      </c>
      <c r="U131" s="22" t="s">
        <v>168</v>
      </c>
      <c r="V131" s="8" t="s">
        <v>275</v>
      </c>
    </row>
    <row r="132" spans="1:22" ht="15">
      <c r="A132" s="145" t="s">
        <v>21</v>
      </c>
      <c r="B132" s="22" t="s">
        <v>176</v>
      </c>
      <c r="C132" s="22" t="s">
        <v>177</v>
      </c>
      <c r="D132" s="24" t="s">
        <v>315</v>
      </c>
      <c r="E132" s="36" t="s">
        <v>5</v>
      </c>
      <c r="F132" s="26">
        <v>124</v>
      </c>
      <c r="G132" s="27" t="s">
        <v>326</v>
      </c>
      <c r="H132" s="28">
        <v>0.0793</v>
      </c>
      <c r="I132" s="31" t="s">
        <v>326</v>
      </c>
      <c r="J132" s="28">
        <v>0.0943</v>
      </c>
      <c r="K132" s="31" t="s">
        <v>326</v>
      </c>
      <c r="L132" s="28"/>
      <c r="M132" s="29">
        <v>0.0855</v>
      </c>
      <c r="N132" s="155" t="s">
        <v>326</v>
      </c>
      <c r="O132" s="30"/>
      <c r="P132" s="31"/>
      <c r="Q132" s="32">
        <f t="shared" si="1"/>
        <v>131</v>
      </c>
      <c r="R132" s="8">
        <v>131</v>
      </c>
      <c r="S132" t="s">
        <v>376</v>
      </c>
      <c r="T132" s="18">
        <v>121</v>
      </c>
      <c r="U132" s="22" t="s">
        <v>176</v>
      </c>
      <c r="V132" s="8" t="s">
        <v>443</v>
      </c>
    </row>
    <row r="133" spans="1:22" ht="15">
      <c r="A133" s="145" t="s">
        <v>368</v>
      </c>
      <c r="B133" s="22" t="s">
        <v>275</v>
      </c>
      <c r="C133" s="22" t="s">
        <v>163</v>
      </c>
      <c r="D133" s="24">
        <v>0.3235</v>
      </c>
      <c r="E133" s="36" t="s">
        <v>272</v>
      </c>
      <c r="F133" s="26">
        <v>125</v>
      </c>
      <c r="G133" s="27" t="s">
        <v>163</v>
      </c>
      <c r="H133" s="28"/>
      <c r="I133" s="31" t="s">
        <v>163</v>
      </c>
      <c r="J133" s="28"/>
      <c r="K133" s="31" t="s">
        <v>163</v>
      </c>
      <c r="L133" s="28"/>
      <c r="M133" s="29"/>
      <c r="N133" s="155" t="s">
        <v>163</v>
      </c>
      <c r="O133" s="30"/>
      <c r="P133" s="31"/>
      <c r="Q133" s="32">
        <f t="shared" si="1"/>
        <v>132</v>
      </c>
      <c r="R133" s="8">
        <v>132</v>
      </c>
      <c r="S133" t="s">
        <v>275</v>
      </c>
      <c r="T133" s="18">
        <v>122</v>
      </c>
      <c r="U133" s="22" t="s">
        <v>275</v>
      </c>
      <c r="V133" s="8" t="s">
        <v>277</v>
      </c>
    </row>
    <row r="134" spans="1:22" ht="15">
      <c r="A134" s="145" t="s">
        <v>21</v>
      </c>
      <c r="B134" s="22" t="s">
        <v>275</v>
      </c>
      <c r="C134" s="22" t="s">
        <v>163</v>
      </c>
      <c r="D134" s="24">
        <v>0</v>
      </c>
      <c r="E134" s="36" t="s">
        <v>272</v>
      </c>
      <c r="F134" s="26">
        <v>126</v>
      </c>
      <c r="G134" s="27" t="s">
        <v>375</v>
      </c>
      <c r="H134" s="28"/>
      <c r="I134" s="31" t="s">
        <v>375</v>
      </c>
      <c r="J134" s="28"/>
      <c r="K134" s="31" t="s">
        <v>375</v>
      </c>
      <c r="L134" s="28"/>
      <c r="M134" s="29"/>
      <c r="N134" s="27" t="s">
        <v>375</v>
      </c>
      <c r="O134" s="30"/>
      <c r="P134" s="31"/>
      <c r="Q134" s="32">
        <f t="shared" si="1"/>
        <v>133</v>
      </c>
      <c r="R134" s="8">
        <v>133</v>
      </c>
      <c r="S134" t="s">
        <v>377</v>
      </c>
      <c r="T134" s="18">
        <v>123</v>
      </c>
      <c r="U134" s="22" t="s">
        <v>275</v>
      </c>
      <c r="V134" s="8" t="s">
        <v>444</v>
      </c>
    </row>
    <row r="135" spans="1:22" ht="15">
      <c r="A135" s="145" t="s">
        <v>530</v>
      </c>
      <c r="B135" s="37" t="s">
        <v>277</v>
      </c>
      <c r="C135" s="37" t="s">
        <v>168</v>
      </c>
      <c r="D135" s="24">
        <v>0</v>
      </c>
      <c r="E135" s="36" t="s">
        <v>274</v>
      </c>
      <c r="F135" s="26">
        <v>127</v>
      </c>
      <c r="G135" s="27" t="s">
        <v>168</v>
      </c>
      <c r="H135" s="28"/>
      <c r="I135" s="31" t="s">
        <v>168</v>
      </c>
      <c r="J135" s="28"/>
      <c r="K135" s="31" t="s">
        <v>168</v>
      </c>
      <c r="L135" s="28"/>
      <c r="M135" s="29"/>
      <c r="N135" s="27" t="s">
        <v>168</v>
      </c>
      <c r="O135" s="30"/>
      <c r="P135" s="31"/>
      <c r="Q135" s="32">
        <f t="shared" si="1"/>
        <v>134</v>
      </c>
      <c r="R135" s="8">
        <v>134</v>
      </c>
      <c r="S135" t="s">
        <v>277</v>
      </c>
      <c r="T135" s="18">
        <v>124</v>
      </c>
      <c r="U135" s="37" t="s">
        <v>277</v>
      </c>
      <c r="V135" s="8" t="s">
        <v>331</v>
      </c>
    </row>
    <row r="136" spans="1:22" ht="15">
      <c r="A136" s="145" t="s">
        <v>21</v>
      </c>
      <c r="B136" s="22" t="s">
        <v>277</v>
      </c>
      <c r="C136" s="22" t="s">
        <v>176</v>
      </c>
      <c r="D136" s="24">
        <v>0</v>
      </c>
      <c r="E136" s="36" t="s">
        <v>274</v>
      </c>
      <c r="F136" s="26">
        <v>128</v>
      </c>
      <c r="G136" s="27" t="s">
        <v>494</v>
      </c>
      <c r="H136" s="28"/>
      <c r="I136" s="31" t="s">
        <v>494</v>
      </c>
      <c r="J136" s="28"/>
      <c r="K136" s="31" t="s">
        <v>494</v>
      </c>
      <c r="L136" s="28"/>
      <c r="M136" s="29"/>
      <c r="N136" s="31" t="s">
        <v>494</v>
      </c>
      <c r="O136" s="30"/>
      <c r="P136" s="31"/>
      <c r="Q136" s="32">
        <f t="shared" si="1"/>
        <v>135</v>
      </c>
      <c r="R136" s="8">
        <v>135</v>
      </c>
      <c r="S136" t="s">
        <v>378</v>
      </c>
      <c r="T136" s="18">
        <v>125</v>
      </c>
      <c r="U136" s="22" t="s">
        <v>277</v>
      </c>
      <c r="V136" s="8" t="s">
        <v>331</v>
      </c>
    </row>
    <row r="137" spans="1:21" ht="15">
      <c r="A137" s="150" t="s">
        <v>332</v>
      </c>
      <c r="B137" s="34" t="s">
        <v>331</v>
      </c>
      <c r="C137" s="34" t="s">
        <v>275</v>
      </c>
      <c r="D137" s="29" t="s">
        <v>315</v>
      </c>
      <c r="E137" s="36" t="s">
        <v>276</v>
      </c>
      <c r="F137" s="26">
        <v>129</v>
      </c>
      <c r="G137" s="27" t="s">
        <v>275</v>
      </c>
      <c r="H137" s="28"/>
      <c r="I137" s="31" t="s">
        <v>275</v>
      </c>
      <c r="J137" s="28"/>
      <c r="K137" s="31" t="s">
        <v>275</v>
      </c>
      <c r="L137" s="28"/>
      <c r="M137" s="29"/>
      <c r="N137" s="31" t="s">
        <v>275</v>
      </c>
      <c r="O137" s="32"/>
      <c r="P137" s="31"/>
      <c r="Q137" s="32">
        <f t="shared" si="1"/>
        <v>136</v>
      </c>
      <c r="R137" s="8">
        <v>136</v>
      </c>
      <c r="S137" t="s">
        <v>331</v>
      </c>
      <c r="T137" s="18">
        <v>126</v>
      </c>
      <c r="U137" s="34" t="s">
        <v>331</v>
      </c>
    </row>
    <row r="138" spans="1:21" ht="15">
      <c r="A138" s="150" t="s">
        <v>21</v>
      </c>
      <c r="B138" s="34" t="s">
        <v>331</v>
      </c>
      <c r="C138" s="34" t="s">
        <v>275</v>
      </c>
      <c r="D138" s="29" t="s">
        <v>315</v>
      </c>
      <c r="E138" s="36" t="s">
        <v>276</v>
      </c>
      <c r="F138" s="26">
        <v>130</v>
      </c>
      <c r="G138" s="27" t="s">
        <v>377</v>
      </c>
      <c r="H138" s="28"/>
      <c r="I138" s="31" t="s">
        <v>377</v>
      </c>
      <c r="J138" s="28"/>
      <c r="K138" s="31" t="s">
        <v>377</v>
      </c>
      <c r="L138" s="28"/>
      <c r="M138" s="29"/>
      <c r="N138" s="8" t="s">
        <v>377</v>
      </c>
      <c r="O138" s="32"/>
      <c r="P138" s="31"/>
      <c r="Q138" s="32">
        <f t="shared" si="1"/>
        <v>137</v>
      </c>
      <c r="R138" s="8">
        <v>137</v>
      </c>
      <c r="S138" t="s">
        <v>334</v>
      </c>
      <c r="T138" s="18">
        <v>127</v>
      </c>
      <c r="U138" s="34" t="s">
        <v>331</v>
      </c>
    </row>
    <row r="139" spans="1:21" ht="15">
      <c r="A139" s="20" t="s">
        <v>474</v>
      </c>
      <c r="B139" s="7" t="s">
        <v>475</v>
      </c>
      <c r="C139" s="7" t="s">
        <v>277</v>
      </c>
      <c r="D139" t="s">
        <v>315</v>
      </c>
      <c r="E139" s="36" t="s">
        <v>278</v>
      </c>
      <c r="F139" s="26">
        <v>131</v>
      </c>
      <c r="G139" s="27" t="s">
        <v>277</v>
      </c>
      <c r="I139" s="8" t="s">
        <v>277</v>
      </c>
      <c r="K139" s="8" t="s">
        <v>277</v>
      </c>
      <c r="N139" s="8" t="s">
        <v>277</v>
      </c>
      <c r="U139" s="7"/>
    </row>
    <row r="140" spans="1:14" ht="15">
      <c r="A140" s="20" t="s">
        <v>21</v>
      </c>
      <c r="B140" s="8" t="s">
        <v>475</v>
      </c>
      <c r="C140" s="8" t="s">
        <v>277</v>
      </c>
      <c r="D140" t="s">
        <v>315</v>
      </c>
      <c r="E140" s="36" t="s">
        <v>278</v>
      </c>
      <c r="F140" s="26">
        <v>132</v>
      </c>
      <c r="G140" s="27" t="s">
        <v>378</v>
      </c>
      <c r="I140" s="8" t="s">
        <v>378</v>
      </c>
      <c r="K140" s="8" t="s">
        <v>378</v>
      </c>
      <c r="N140" s="8" t="s">
        <v>378</v>
      </c>
    </row>
    <row r="141" spans="5:7" ht="15">
      <c r="E141" s="36"/>
      <c r="F141" s="26"/>
      <c r="G141" s="27"/>
    </row>
    <row r="142" spans="5:7" ht="15">
      <c r="E142" s="36"/>
      <c r="F142" s="2"/>
      <c r="G142" s="27"/>
    </row>
    <row r="143" spans="5:7" ht="15">
      <c r="E143" s="36"/>
      <c r="F143" s="26"/>
      <c r="G143" s="27"/>
    </row>
    <row r="144" spans="5:7" ht="15">
      <c r="E144" s="36"/>
      <c r="F144" s="2"/>
      <c r="G144" s="27"/>
    </row>
  </sheetData>
  <sheetProtection/>
  <printOptions headings="1"/>
  <pageMargins left="0.5" right="0.3" top="0.3" bottom="0.3" header="0.5" footer="0.5"/>
  <pageSetup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5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26.09765625" style="0" customWidth="1"/>
    <col min="2" max="2" width="15.5" style="8" customWidth="1"/>
    <col min="3" max="3" width="16" style="0" customWidth="1"/>
    <col min="5" max="5" width="8.8984375" style="18" customWidth="1"/>
  </cols>
  <sheetData>
    <row r="2" spans="1:5" ht="15">
      <c r="A2" t="s">
        <v>536</v>
      </c>
      <c r="B2" s="8" t="s">
        <v>537</v>
      </c>
      <c r="C2" t="s">
        <v>538</v>
      </c>
      <c r="D2" t="s">
        <v>539</v>
      </c>
      <c r="E2" s="18" t="s">
        <v>477</v>
      </c>
    </row>
    <row r="3" spans="1:5" ht="15">
      <c r="A3" t="s">
        <v>145</v>
      </c>
      <c r="B3" s="8" t="s">
        <v>74</v>
      </c>
      <c r="C3" t="s">
        <v>146</v>
      </c>
      <c r="D3" t="s">
        <v>497</v>
      </c>
      <c r="E3" s="18">
        <v>1</v>
      </c>
    </row>
    <row r="4" spans="1:5" ht="15">
      <c r="A4" t="s">
        <v>353</v>
      </c>
      <c r="B4" s="8" t="s">
        <v>312</v>
      </c>
      <c r="C4" t="s">
        <v>146</v>
      </c>
      <c r="D4" t="s">
        <v>497</v>
      </c>
      <c r="E4" s="18">
        <v>2</v>
      </c>
    </row>
    <row r="5" spans="1:5" ht="15">
      <c r="A5" t="s">
        <v>151</v>
      </c>
      <c r="B5" s="8" t="s">
        <v>152</v>
      </c>
      <c r="C5" t="s">
        <v>153</v>
      </c>
      <c r="D5" t="s">
        <v>453</v>
      </c>
      <c r="E5" s="18">
        <v>4</v>
      </c>
    </row>
    <row r="6" spans="1:5" ht="15">
      <c r="A6" t="s">
        <v>147</v>
      </c>
      <c r="B6" s="8" t="s">
        <v>148</v>
      </c>
      <c r="C6" t="s">
        <v>149</v>
      </c>
      <c r="D6" t="s">
        <v>495</v>
      </c>
      <c r="E6" s="18">
        <v>6</v>
      </c>
    </row>
    <row r="7" spans="1:5" ht="15">
      <c r="A7" t="s">
        <v>154</v>
      </c>
      <c r="B7" s="8" t="s">
        <v>155</v>
      </c>
      <c r="C7" t="s">
        <v>156</v>
      </c>
      <c r="D7" t="s">
        <v>495</v>
      </c>
      <c r="E7" s="18">
        <v>8</v>
      </c>
    </row>
    <row r="8" spans="1:5" ht="15">
      <c r="A8" t="s">
        <v>253</v>
      </c>
      <c r="B8" s="8" t="s">
        <v>159</v>
      </c>
      <c r="C8" t="s">
        <v>235</v>
      </c>
      <c r="D8" t="s">
        <v>495</v>
      </c>
      <c r="E8" s="18">
        <v>10</v>
      </c>
    </row>
    <row r="9" spans="1:5" ht="15">
      <c r="A9" t="s">
        <v>254</v>
      </c>
      <c r="B9" s="8" t="s">
        <v>255</v>
      </c>
      <c r="C9" t="s">
        <v>235</v>
      </c>
      <c r="D9" t="s">
        <v>495</v>
      </c>
      <c r="E9" s="18">
        <v>12</v>
      </c>
    </row>
    <row r="10" spans="1:5" ht="15">
      <c r="A10" t="s">
        <v>354</v>
      </c>
      <c r="B10" s="8" t="s">
        <v>164</v>
      </c>
      <c r="C10" t="s">
        <v>165</v>
      </c>
      <c r="D10" t="s">
        <v>495</v>
      </c>
      <c r="E10" s="18">
        <v>14</v>
      </c>
    </row>
    <row r="11" spans="1:5" ht="15">
      <c r="A11" t="s">
        <v>169</v>
      </c>
      <c r="B11" s="8" t="s">
        <v>170</v>
      </c>
      <c r="C11" t="s">
        <v>171</v>
      </c>
      <c r="D11" t="s">
        <v>495</v>
      </c>
      <c r="E11" s="18">
        <v>16</v>
      </c>
    </row>
    <row r="12" spans="1:5" ht="15">
      <c r="A12" t="s">
        <v>178</v>
      </c>
      <c r="B12" s="8" t="s">
        <v>179</v>
      </c>
      <c r="C12" t="s">
        <v>180</v>
      </c>
      <c r="D12" t="s">
        <v>495</v>
      </c>
      <c r="E12" s="18">
        <v>18</v>
      </c>
    </row>
    <row r="13" spans="1:5" ht="15">
      <c r="A13" t="s">
        <v>184</v>
      </c>
      <c r="B13" s="8" t="s">
        <v>185</v>
      </c>
      <c r="C13" t="s">
        <v>186</v>
      </c>
      <c r="D13" t="s">
        <v>495</v>
      </c>
      <c r="E13" s="18">
        <v>22</v>
      </c>
    </row>
    <row r="14" spans="1:5" ht="15">
      <c r="A14" t="s">
        <v>189</v>
      </c>
      <c r="B14" s="8" t="s">
        <v>190</v>
      </c>
      <c r="C14" t="s">
        <v>191</v>
      </c>
      <c r="D14" t="s">
        <v>495</v>
      </c>
      <c r="E14" s="18">
        <v>24</v>
      </c>
    </row>
    <row r="15" spans="1:5" ht="15">
      <c r="A15" t="s">
        <v>457</v>
      </c>
      <c r="B15" s="8" t="s">
        <v>97</v>
      </c>
      <c r="C15" t="s">
        <v>146</v>
      </c>
      <c r="D15" t="s">
        <v>40</v>
      </c>
      <c r="E15" s="18">
        <v>26</v>
      </c>
    </row>
    <row r="16" spans="1:5" ht="15">
      <c r="A16" t="s">
        <v>257</v>
      </c>
      <c r="B16" s="8" t="s">
        <v>161</v>
      </c>
      <c r="C16" t="s">
        <v>258</v>
      </c>
      <c r="D16" t="s">
        <v>40</v>
      </c>
      <c r="E16" s="18">
        <v>28</v>
      </c>
    </row>
    <row r="17" spans="1:5" ht="15">
      <c r="A17" t="s">
        <v>172</v>
      </c>
      <c r="B17" s="8" t="s">
        <v>173</v>
      </c>
      <c r="C17" t="s">
        <v>174</v>
      </c>
      <c r="D17" t="s">
        <v>40</v>
      </c>
      <c r="E17" s="18">
        <v>30</v>
      </c>
    </row>
    <row r="18" spans="1:5" ht="15">
      <c r="A18" t="s">
        <v>355</v>
      </c>
      <c r="B18" s="8" t="s">
        <v>192</v>
      </c>
      <c r="C18" t="s">
        <v>156</v>
      </c>
      <c r="D18" t="s">
        <v>505</v>
      </c>
      <c r="E18" s="18">
        <v>32</v>
      </c>
    </row>
    <row r="19" spans="1:5" ht="15">
      <c r="A19" t="s">
        <v>458</v>
      </c>
      <c r="B19" s="8" t="s">
        <v>126</v>
      </c>
      <c r="C19" t="s">
        <v>156</v>
      </c>
      <c r="D19" t="s">
        <v>505</v>
      </c>
      <c r="E19" s="18">
        <v>34</v>
      </c>
    </row>
    <row r="20" spans="1:5" ht="15">
      <c r="A20" t="s">
        <v>459</v>
      </c>
      <c r="B20" s="8" t="s">
        <v>212</v>
      </c>
      <c r="C20" t="s">
        <v>156</v>
      </c>
      <c r="D20" t="s">
        <v>505</v>
      </c>
      <c r="E20" s="18">
        <v>35</v>
      </c>
    </row>
    <row r="21" spans="1:5" ht="15">
      <c r="A21" t="s">
        <v>261</v>
      </c>
      <c r="B21" s="8" t="s">
        <v>111</v>
      </c>
      <c r="C21" t="s">
        <v>262</v>
      </c>
      <c r="D21" t="s">
        <v>505</v>
      </c>
      <c r="E21" s="18">
        <v>36</v>
      </c>
    </row>
    <row r="22" spans="1:5" ht="15">
      <c r="A22" t="s">
        <v>460</v>
      </c>
      <c r="B22" s="8" t="s">
        <v>379</v>
      </c>
      <c r="C22" t="s">
        <v>262</v>
      </c>
      <c r="D22" t="s">
        <v>505</v>
      </c>
      <c r="E22" s="18">
        <v>38</v>
      </c>
    </row>
    <row r="23" spans="1:5" ht="15">
      <c r="A23" t="s">
        <v>193</v>
      </c>
      <c r="B23" s="8" t="s">
        <v>194</v>
      </c>
      <c r="C23" t="s">
        <v>195</v>
      </c>
      <c r="D23" t="s">
        <v>454</v>
      </c>
      <c r="E23" s="18">
        <v>40</v>
      </c>
    </row>
    <row r="24" spans="1:5" ht="15">
      <c r="A24" t="s">
        <v>198</v>
      </c>
      <c r="B24" s="8" t="s">
        <v>199</v>
      </c>
      <c r="C24" t="s">
        <v>180</v>
      </c>
      <c r="D24" t="s">
        <v>454</v>
      </c>
      <c r="E24" s="18">
        <v>42</v>
      </c>
    </row>
    <row r="25" spans="1:5" ht="15">
      <c r="A25" t="s">
        <v>196</v>
      </c>
      <c r="B25" s="8" t="s">
        <v>197</v>
      </c>
      <c r="C25" t="s">
        <v>180</v>
      </c>
      <c r="D25" t="s">
        <v>505</v>
      </c>
      <c r="E25" s="18">
        <v>44</v>
      </c>
    </row>
    <row r="26" spans="1:5" ht="15">
      <c r="A26" t="s">
        <v>461</v>
      </c>
      <c r="B26" s="8" t="s">
        <v>462</v>
      </c>
      <c r="C26" t="s">
        <v>180</v>
      </c>
      <c r="D26" t="s">
        <v>505</v>
      </c>
      <c r="E26" s="18">
        <v>45</v>
      </c>
    </row>
    <row r="27" spans="1:5" ht="15">
      <c r="A27" t="s">
        <v>200</v>
      </c>
      <c r="B27" s="8" t="s">
        <v>201</v>
      </c>
      <c r="C27" t="s">
        <v>202</v>
      </c>
      <c r="D27" t="s">
        <v>505</v>
      </c>
      <c r="E27" s="18">
        <v>47</v>
      </c>
    </row>
    <row r="28" spans="1:5" ht="15">
      <c r="A28" t="s">
        <v>203</v>
      </c>
      <c r="B28" s="8" t="s">
        <v>204</v>
      </c>
      <c r="C28" t="s">
        <v>205</v>
      </c>
      <c r="D28" t="s">
        <v>505</v>
      </c>
      <c r="E28" s="18">
        <v>49</v>
      </c>
    </row>
    <row r="29" spans="1:5" ht="15">
      <c r="A29" t="s">
        <v>206</v>
      </c>
      <c r="B29" s="8" t="s">
        <v>207</v>
      </c>
      <c r="C29" t="s">
        <v>208</v>
      </c>
      <c r="D29" t="s">
        <v>505</v>
      </c>
      <c r="E29" s="18">
        <v>51</v>
      </c>
    </row>
    <row r="30" spans="1:5" ht="15">
      <c r="A30" t="s">
        <v>464</v>
      </c>
      <c r="B30" s="8" t="s">
        <v>263</v>
      </c>
      <c r="C30" t="s">
        <v>208</v>
      </c>
      <c r="D30" t="s">
        <v>505</v>
      </c>
      <c r="E30" s="18">
        <v>53</v>
      </c>
    </row>
    <row r="31" spans="1:5" ht="15">
      <c r="A31" t="s">
        <v>465</v>
      </c>
      <c r="B31" s="8" t="s">
        <v>264</v>
      </c>
      <c r="C31" t="s">
        <v>208</v>
      </c>
      <c r="D31" t="s">
        <v>505</v>
      </c>
      <c r="E31" s="18">
        <v>54</v>
      </c>
    </row>
    <row r="32" spans="1:5" ht="15">
      <c r="A32" t="s">
        <v>209</v>
      </c>
      <c r="B32" s="8" t="s">
        <v>210</v>
      </c>
      <c r="C32" t="s">
        <v>211</v>
      </c>
      <c r="D32" t="s">
        <v>505</v>
      </c>
      <c r="E32" s="18">
        <v>55</v>
      </c>
    </row>
    <row r="33" spans="1:5" ht="15">
      <c r="A33" t="s">
        <v>356</v>
      </c>
      <c r="B33" s="8" t="s">
        <v>213</v>
      </c>
      <c r="C33" t="s">
        <v>214</v>
      </c>
      <c r="D33" t="s">
        <v>505</v>
      </c>
      <c r="E33" s="18">
        <v>57</v>
      </c>
    </row>
    <row r="34" spans="1:5" ht="15">
      <c r="A34" t="s">
        <v>217</v>
      </c>
      <c r="B34" s="8" t="s">
        <v>218</v>
      </c>
      <c r="C34" t="s">
        <v>219</v>
      </c>
      <c r="D34" t="s">
        <v>505</v>
      </c>
      <c r="E34" s="18">
        <v>60</v>
      </c>
    </row>
    <row r="35" spans="1:5" ht="15">
      <c r="A35" t="s">
        <v>225</v>
      </c>
      <c r="B35" s="8" t="s">
        <v>226</v>
      </c>
      <c r="C35" t="s">
        <v>227</v>
      </c>
      <c r="D35" t="s">
        <v>505</v>
      </c>
      <c r="E35" s="18">
        <v>62</v>
      </c>
    </row>
    <row r="36" spans="1:5" ht="15">
      <c r="A36" t="s">
        <v>229</v>
      </c>
      <c r="B36" s="8" t="s">
        <v>230</v>
      </c>
      <c r="C36" t="s">
        <v>231</v>
      </c>
      <c r="D36" t="s">
        <v>505</v>
      </c>
      <c r="E36" s="18">
        <v>64</v>
      </c>
    </row>
    <row r="37" spans="1:5" ht="15">
      <c r="A37" t="s">
        <v>233</v>
      </c>
      <c r="B37" s="8" t="s">
        <v>234</v>
      </c>
      <c r="C37" t="s">
        <v>235</v>
      </c>
      <c r="D37" t="s">
        <v>505</v>
      </c>
      <c r="E37" s="18">
        <v>66</v>
      </c>
    </row>
    <row r="38" spans="1:5" ht="15">
      <c r="A38" t="s">
        <v>215</v>
      </c>
      <c r="B38" s="8" t="s">
        <v>61</v>
      </c>
      <c r="C38" t="s">
        <v>216</v>
      </c>
      <c r="D38" t="s">
        <v>508</v>
      </c>
      <c r="E38" s="18">
        <v>68</v>
      </c>
    </row>
    <row r="39" spans="1:5" ht="15">
      <c r="A39" t="s">
        <v>220</v>
      </c>
      <c r="B39" s="8" t="s">
        <v>221</v>
      </c>
      <c r="C39" t="s">
        <v>222</v>
      </c>
      <c r="D39" t="s">
        <v>508</v>
      </c>
      <c r="E39" s="18">
        <v>70</v>
      </c>
    </row>
    <row r="40" spans="1:5" ht="15">
      <c r="A40" t="s">
        <v>228</v>
      </c>
      <c r="B40" s="8" t="s">
        <v>62</v>
      </c>
      <c r="C40" t="s">
        <v>208</v>
      </c>
      <c r="D40" t="s">
        <v>508</v>
      </c>
      <c r="E40" s="18">
        <v>72</v>
      </c>
    </row>
    <row r="41" spans="1:5" ht="15">
      <c r="A41" t="s">
        <v>266</v>
      </c>
      <c r="B41" s="8" t="s">
        <v>267</v>
      </c>
      <c r="C41" t="s">
        <v>268</v>
      </c>
      <c r="D41" t="s">
        <v>508</v>
      </c>
      <c r="E41" s="18">
        <v>74</v>
      </c>
    </row>
    <row r="42" spans="1:5" ht="15">
      <c r="A42" t="s">
        <v>237</v>
      </c>
      <c r="B42" s="8" t="s">
        <v>64</v>
      </c>
      <c r="C42" t="s">
        <v>238</v>
      </c>
      <c r="D42" t="s">
        <v>508</v>
      </c>
      <c r="E42" s="18">
        <v>76</v>
      </c>
    </row>
    <row r="43" spans="1:5" ht="15">
      <c r="A43" t="s">
        <v>301</v>
      </c>
      <c r="B43" s="8" t="s">
        <v>65</v>
      </c>
      <c r="C43" t="s">
        <v>240</v>
      </c>
      <c r="D43" t="s">
        <v>508</v>
      </c>
      <c r="E43" s="18">
        <v>78</v>
      </c>
    </row>
    <row r="44" spans="1:5" ht="15">
      <c r="A44" t="s">
        <v>466</v>
      </c>
      <c r="B44" s="8" t="s">
        <v>297</v>
      </c>
      <c r="C44" t="s">
        <v>240</v>
      </c>
      <c r="D44" t="s">
        <v>508</v>
      </c>
      <c r="E44" s="18">
        <v>80</v>
      </c>
    </row>
    <row r="45" spans="1:5" ht="15">
      <c r="A45" t="s">
        <v>243</v>
      </c>
      <c r="B45" s="8" t="s">
        <v>66</v>
      </c>
      <c r="C45" t="s">
        <v>244</v>
      </c>
      <c r="D45" t="s">
        <v>508</v>
      </c>
      <c r="E45" s="18">
        <v>81</v>
      </c>
    </row>
    <row r="46" spans="1:5" ht="15">
      <c r="A46" t="s">
        <v>245</v>
      </c>
      <c r="B46" s="8" t="s">
        <v>68</v>
      </c>
      <c r="C46" t="s">
        <v>246</v>
      </c>
      <c r="D46" t="s">
        <v>508</v>
      </c>
      <c r="E46" s="18">
        <v>83</v>
      </c>
    </row>
    <row r="47" spans="1:5" ht="15">
      <c r="A47" t="s">
        <v>269</v>
      </c>
      <c r="B47" s="8" t="s">
        <v>241</v>
      </c>
      <c r="C47" t="s">
        <v>242</v>
      </c>
      <c r="D47" t="s">
        <v>508</v>
      </c>
      <c r="E47" s="18">
        <v>85</v>
      </c>
    </row>
    <row r="48" spans="1:5" ht="15">
      <c r="A48" t="s">
        <v>247</v>
      </c>
      <c r="B48" s="8" t="s">
        <v>71</v>
      </c>
      <c r="C48" t="s">
        <v>248</v>
      </c>
      <c r="D48" t="s">
        <v>508</v>
      </c>
      <c r="E48" s="18">
        <v>87</v>
      </c>
    </row>
    <row r="49" spans="1:5" ht="15">
      <c r="A49" t="s">
        <v>249</v>
      </c>
      <c r="B49" s="8" t="s">
        <v>250</v>
      </c>
      <c r="C49" t="s">
        <v>251</v>
      </c>
      <c r="D49" t="s">
        <v>508</v>
      </c>
      <c r="E49" s="18">
        <v>89</v>
      </c>
    </row>
    <row r="50" spans="1:5" ht="15">
      <c r="A50" t="s">
        <v>467</v>
      </c>
      <c r="B50" s="8" t="s">
        <v>351</v>
      </c>
      <c r="C50" t="s">
        <v>503</v>
      </c>
      <c r="D50" t="s">
        <v>502</v>
      </c>
      <c r="E50" s="18">
        <v>91</v>
      </c>
    </row>
    <row r="51" spans="1:5" ht="15">
      <c r="A51" t="s">
        <v>468</v>
      </c>
      <c r="B51" s="8" t="s">
        <v>72</v>
      </c>
      <c r="C51" t="s">
        <v>503</v>
      </c>
      <c r="D51" t="s">
        <v>502</v>
      </c>
      <c r="E51" s="18">
        <v>93</v>
      </c>
    </row>
    <row r="52" spans="1:5" ht="15">
      <c r="A52" t="s">
        <v>469</v>
      </c>
      <c r="B52" s="8" t="s">
        <v>57</v>
      </c>
      <c r="C52" t="s">
        <v>150</v>
      </c>
      <c r="D52" t="s">
        <v>510</v>
      </c>
      <c r="E52" s="18">
        <v>95</v>
      </c>
    </row>
    <row r="53" spans="1:5" ht="15">
      <c r="A53" t="s">
        <v>471</v>
      </c>
      <c r="B53" s="8" t="s">
        <v>451</v>
      </c>
      <c r="C53" t="s">
        <v>150</v>
      </c>
      <c r="D53" t="s">
        <v>510</v>
      </c>
      <c r="E53" s="18">
        <v>97</v>
      </c>
    </row>
    <row r="54" spans="1:5" ht="15">
      <c r="A54" t="s">
        <v>357</v>
      </c>
      <c r="B54" s="8" t="s">
        <v>58</v>
      </c>
      <c r="C54" t="s">
        <v>157</v>
      </c>
      <c r="D54" t="s">
        <v>510</v>
      </c>
      <c r="E54" s="18">
        <v>99</v>
      </c>
    </row>
    <row r="55" spans="1:5" ht="15">
      <c r="A55" t="s">
        <v>358</v>
      </c>
      <c r="B55" s="8" t="s">
        <v>59</v>
      </c>
      <c r="C55" t="s">
        <v>162</v>
      </c>
      <c r="D55" t="s">
        <v>510</v>
      </c>
      <c r="E55" s="18">
        <v>101</v>
      </c>
    </row>
    <row r="56" spans="1:5" ht="15">
      <c r="A56" t="s">
        <v>359</v>
      </c>
      <c r="B56" s="8" t="s">
        <v>166</v>
      </c>
      <c r="C56" t="s">
        <v>167</v>
      </c>
      <c r="D56" t="s">
        <v>510</v>
      </c>
      <c r="E56" s="18">
        <v>103</v>
      </c>
    </row>
    <row r="57" spans="1:5" ht="15">
      <c r="A57" t="s">
        <v>360</v>
      </c>
      <c r="B57" s="8" t="s">
        <v>175</v>
      </c>
      <c r="C57" t="s">
        <v>445</v>
      </c>
      <c r="D57" t="s">
        <v>510</v>
      </c>
      <c r="E57" s="18">
        <v>105</v>
      </c>
    </row>
    <row r="58" spans="1:5" ht="15">
      <c r="A58" t="s">
        <v>361</v>
      </c>
      <c r="B58" s="8" t="s">
        <v>60</v>
      </c>
      <c r="C58" t="s">
        <v>181</v>
      </c>
      <c r="D58" t="s">
        <v>510</v>
      </c>
      <c r="E58" s="18">
        <v>107</v>
      </c>
    </row>
    <row r="59" spans="1:5" ht="15">
      <c r="A59" t="s">
        <v>362</v>
      </c>
      <c r="B59" s="8" t="s">
        <v>352</v>
      </c>
      <c r="C59" t="s">
        <v>181</v>
      </c>
      <c r="D59" t="s">
        <v>510</v>
      </c>
      <c r="E59" s="18">
        <v>108</v>
      </c>
    </row>
    <row r="60" spans="1:5" ht="15">
      <c r="A60" t="s">
        <v>363</v>
      </c>
      <c r="B60" s="8" t="s">
        <v>187</v>
      </c>
      <c r="C60" t="s">
        <v>188</v>
      </c>
      <c r="D60" t="s">
        <v>510</v>
      </c>
      <c r="E60" s="18">
        <v>110</v>
      </c>
    </row>
    <row r="61" spans="1:5" ht="15">
      <c r="A61" t="s">
        <v>364</v>
      </c>
      <c r="B61" s="8" t="s">
        <v>223</v>
      </c>
      <c r="C61" t="s">
        <v>224</v>
      </c>
      <c r="D61" t="s">
        <v>508</v>
      </c>
      <c r="E61" s="18">
        <v>112</v>
      </c>
    </row>
    <row r="62" spans="1:5" ht="15">
      <c r="A62" t="s">
        <v>183</v>
      </c>
      <c r="B62" s="8" t="s">
        <v>182</v>
      </c>
      <c r="C62" t="s">
        <v>183</v>
      </c>
      <c r="D62" t="s">
        <v>499</v>
      </c>
      <c r="E62" s="18">
        <v>114</v>
      </c>
    </row>
    <row r="63" spans="1:5" ht="15">
      <c r="A63" t="s">
        <v>473</v>
      </c>
      <c r="B63" s="8" t="s">
        <v>327</v>
      </c>
      <c r="C63" t="s">
        <v>183</v>
      </c>
      <c r="D63" t="s">
        <v>499</v>
      </c>
      <c r="E63" s="18">
        <v>116</v>
      </c>
    </row>
    <row r="64" spans="1:5" ht="15">
      <c r="A64" t="s">
        <v>365</v>
      </c>
      <c r="B64" s="8" t="s">
        <v>232</v>
      </c>
      <c r="C64" t="s">
        <v>531</v>
      </c>
      <c r="D64" t="s">
        <v>508</v>
      </c>
      <c r="E64" s="18">
        <v>117</v>
      </c>
    </row>
    <row r="65" spans="1:5" ht="15">
      <c r="A65" t="s">
        <v>366</v>
      </c>
      <c r="B65" s="8" t="s">
        <v>73</v>
      </c>
      <c r="C65" t="s">
        <v>329</v>
      </c>
      <c r="D65" t="s">
        <v>508</v>
      </c>
      <c r="E65" s="18">
        <v>119</v>
      </c>
    </row>
    <row r="66" spans="1:5" ht="15">
      <c r="A66" t="s">
        <v>270</v>
      </c>
      <c r="B66" s="8" t="s">
        <v>76</v>
      </c>
      <c r="C66" t="s">
        <v>239</v>
      </c>
      <c r="D66" t="s">
        <v>508</v>
      </c>
      <c r="E66" s="18">
        <v>121</v>
      </c>
    </row>
    <row r="67" spans="1:5" ht="15">
      <c r="A67" t="s">
        <v>367</v>
      </c>
      <c r="B67" s="8" t="s">
        <v>177</v>
      </c>
      <c r="C67" t="s">
        <v>5</v>
      </c>
      <c r="D67" t="s">
        <v>501</v>
      </c>
      <c r="E67" s="18">
        <v>123</v>
      </c>
    </row>
    <row r="68" spans="1:5" ht="15">
      <c r="A68" t="s">
        <v>271</v>
      </c>
      <c r="B68" s="8" t="s">
        <v>163</v>
      </c>
      <c r="C68" t="s">
        <v>272</v>
      </c>
      <c r="D68" t="s">
        <v>532</v>
      </c>
      <c r="E68" s="18">
        <v>125</v>
      </c>
    </row>
    <row r="69" spans="1:5" ht="15">
      <c r="A69" t="s">
        <v>273</v>
      </c>
      <c r="B69" s="8" t="s">
        <v>168</v>
      </c>
      <c r="C69" t="s">
        <v>274</v>
      </c>
      <c r="D69" t="s">
        <v>532</v>
      </c>
      <c r="E69" s="18">
        <v>127</v>
      </c>
    </row>
    <row r="70" spans="1:5" ht="15">
      <c r="A70" t="s">
        <v>21</v>
      </c>
      <c r="B70" s="8" t="s">
        <v>176</v>
      </c>
      <c r="C70" t="s">
        <v>274</v>
      </c>
      <c r="D70" t="s">
        <v>532</v>
      </c>
      <c r="E70" s="18">
        <v>128</v>
      </c>
    </row>
    <row r="71" spans="1:5" ht="15">
      <c r="A71" t="s">
        <v>368</v>
      </c>
      <c r="B71" s="8" t="s">
        <v>275</v>
      </c>
      <c r="C71" t="s">
        <v>272</v>
      </c>
      <c r="D71" t="s">
        <v>532</v>
      </c>
      <c r="E71" s="18">
        <v>129</v>
      </c>
    </row>
    <row r="72" spans="1:5" ht="15">
      <c r="A72" t="s">
        <v>369</v>
      </c>
      <c r="B72" s="8" t="s">
        <v>277</v>
      </c>
      <c r="C72" t="s">
        <v>274</v>
      </c>
      <c r="D72" t="s">
        <v>532</v>
      </c>
      <c r="E72" s="18">
        <v>131</v>
      </c>
    </row>
    <row r="73" spans="1:5" ht="15">
      <c r="A73" t="s">
        <v>332</v>
      </c>
      <c r="B73" s="8" t="s">
        <v>331</v>
      </c>
      <c r="C73" t="s">
        <v>333</v>
      </c>
      <c r="D73" t="s">
        <v>532</v>
      </c>
      <c r="E73" s="18">
        <v>133</v>
      </c>
    </row>
    <row r="74" spans="1:5" ht="15">
      <c r="A74" t="s">
        <v>474</v>
      </c>
      <c r="B74" s="8" t="s">
        <v>475</v>
      </c>
      <c r="C74" t="s">
        <v>476</v>
      </c>
      <c r="D74" t="s">
        <v>532</v>
      </c>
      <c r="E74" s="18">
        <v>135</v>
      </c>
    </row>
    <row r="75" spans="1:5" ht="15">
      <c r="A75" t="s">
        <v>534</v>
      </c>
      <c r="B75" s="8" t="s">
        <v>453</v>
      </c>
      <c r="C75" t="s">
        <v>533</v>
      </c>
      <c r="D75" t="s">
        <v>540</v>
      </c>
      <c r="E75" s="18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6.09765625" style="0" customWidth="1"/>
    <col min="2" max="2" width="15.5" style="8" customWidth="1"/>
    <col min="3" max="3" width="16" style="0" customWidth="1"/>
    <col min="5" max="5" width="8.8984375" style="18" customWidth="1"/>
  </cols>
  <sheetData>
    <row r="2" spans="1:5" ht="15">
      <c r="A2" t="s">
        <v>536</v>
      </c>
      <c r="B2" s="8" t="s">
        <v>537</v>
      </c>
      <c r="C2" t="s">
        <v>538</v>
      </c>
      <c r="D2" t="s">
        <v>539</v>
      </c>
      <c r="E2" s="18" t="s">
        <v>477</v>
      </c>
    </row>
    <row r="3" spans="1:5" ht="15">
      <c r="A3" t="s">
        <v>145</v>
      </c>
      <c r="B3" s="8">
        <v>170</v>
      </c>
      <c r="C3" t="s">
        <v>146</v>
      </c>
      <c r="D3" t="s">
        <v>497</v>
      </c>
      <c r="E3" s="18">
        <v>1</v>
      </c>
    </row>
    <row r="4" spans="1:5" ht="15">
      <c r="A4" t="s">
        <v>353</v>
      </c>
      <c r="B4" s="8" t="s">
        <v>312</v>
      </c>
      <c r="C4" t="s">
        <v>146</v>
      </c>
      <c r="D4" t="s">
        <v>497</v>
      </c>
      <c r="E4" s="18">
        <v>2</v>
      </c>
    </row>
    <row r="5" spans="1:5" ht="15">
      <c r="A5" t="s">
        <v>21</v>
      </c>
      <c r="B5" s="8" t="s">
        <v>0</v>
      </c>
      <c r="C5" t="s">
        <v>146</v>
      </c>
      <c r="D5" t="s">
        <v>498</v>
      </c>
      <c r="E5" s="18">
        <v>3</v>
      </c>
    </row>
    <row r="6" spans="1:5" ht="15">
      <c r="A6" t="s">
        <v>151</v>
      </c>
      <c r="B6" s="8">
        <v>101</v>
      </c>
      <c r="C6" t="s">
        <v>153</v>
      </c>
      <c r="D6" t="s">
        <v>453</v>
      </c>
      <c r="E6" s="18">
        <v>4</v>
      </c>
    </row>
    <row r="7" spans="1:5" ht="15">
      <c r="A7" t="s">
        <v>21</v>
      </c>
      <c r="B7" s="8" t="s">
        <v>0</v>
      </c>
      <c r="C7" t="s">
        <v>153</v>
      </c>
      <c r="D7" t="s">
        <v>453</v>
      </c>
      <c r="E7" s="18">
        <v>5</v>
      </c>
    </row>
    <row r="8" spans="1:5" ht="15">
      <c r="A8" t="s">
        <v>147</v>
      </c>
      <c r="B8" s="8">
        <v>125</v>
      </c>
      <c r="C8" t="s">
        <v>149</v>
      </c>
      <c r="D8" t="s">
        <v>495</v>
      </c>
      <c r="E8" s="18">
        <v>6</v>
      </c>
    </row>
    <row r="9" spans="1:5" ht="15">
      <c r="A9" t="s">
        <v>21</v>
      </c>
      <c r="B9" s="8" t="s">
        <v>0</v>
      </c>
      <c r="C9" t="s">
        <v>149</v>
      </c>
      <c r="D9" t="s">
        <v>504</v>
      </c>
      <c r="E9" s="18">
        <v>7</v>
      </c>
    </row>
    <row r="10" spans="1:5" ht="15">
      <c r="A10" t="s">
        <v>154</v>
      </c>
      <c r="B10" s="8">
        <v>126</v>
      </c>
      <c r="C10" t="s">
        <v>156</v>
      </c>
      <c r="D10" t="s">
        <v>495</v>
      </c>
      <c r="E10" s="18">
        <v>8</v>
      </c>
    </row>
    <row r="11" spans="1:5" ht="15">
      <c r="A11" t="s">
        <v>21</v>
      </c>
      <c r="B11" s="8" t="s">
        <v>0</v>
      </c>
      <c r="C11" t="s">
        <v>156</v>
      </c>
      <c r="D11" t="s">
        <v>504</v>
      </c>
      <c r="E11" s="18">
        <v>9</v>
      </c>
    </row>
    <row r="12" spans="1:5" ht="15">
      <c r="A12" t="s">
        <v>253</v>
      </c>
      <c r="B12" s="8">
        <v>127</v>
      </c>
      <c r="C12" t="s">
        <v>235</v>
      </c>
      <c r="D12" t="s">
        <v>495</v>
      </c>
      <c r="E12" s="18">
        <v>10</v>
      </c>
    </row>
    <row r="13" spans="1:5" ht="15">
      <c r="A13" t="s">
        <v>21</v>
      </c>
      <c r="B13" s="8" t="s">
        <v>0</v>
      </c>
      <c r="C13" t="s">
        <v>235</v>
      </c>
      <c r="D13" t="s">
        <v>504</v>
      </c>
      <c r="E13" s="18">
        <v>11</v>
      </c>
    </row>
    <row r="14" spans="1:5" ht="15">
      <c r="A14" t="s">
        <v>254</v>
      </c>
      <c r="B14" s="8">
        <v>192</v>
      </c>
      <c r="C14" t="s">
        <v>235</v>
      </c>
      <c r="D14" t="s">
        <v>495</v>
      </c>
      <c r="E14" s="18">
        <v>12</v>
      </c>
    </row>
    <row r="15" spans="1:5" ht="15">
      <c r="A15" t="s">
        <v>21</v>
      </c>
      <c r="B15" s="8" t="s">
        <v>0</v>
      </c>
      <c r="C15" t="s">
        <v>235</v>
      </c>
      <c r="D15" t="s">
        <v>504</v>
      </c>
      <c r="E15" s="18">
        <v>13</v>
      </c>
    </row>
    <row r="16" spans="1:5" ht="15">
      <c r="A16" t="s">
        <v>354</v>
      </c>
      <c r="B16" s="8">
        <v>128</v>
      </c>
      <c r="C16" t="s">
        <v>165</v>
      </c>
      <c r="D16" t="s">
        <v>495</v>
      </c>
      <c r="E16" s="18">
        <v>14</v>
      </c>
    </row>
    <row r="17" spans="1:5" ht="15">
      <c r="A17" t="s">
        <v>21</v>
      </c>
      <c r="B17" s="8" t="s">
        <v>0</v>
      </c>
      <c r="C17" t="s">
        <v>165</v>
      </c>
      <c r="D17" t="s">
        <v>504</v>
      </c>
      <c r="E17" s="18">
        <v>15</v>
      </c>
    </row>
    <row r="18" spans="1:5" ht="15">
      <c r="A18" t="s">
        <v>169</v>
      </c>
      <c r="B18" s="8">
        <v>129</v>
      </c>
      <c r="C18" t="s">
        <v>171</v>
      </c>
      <c r="D18" t="s">
        <v>495</v>
      </c>
      <c r="E18" s="18">
        <v>16</v>
      </c>
    </row>
    <row r="19" spans="1:5" ht="15">
      <c r="A19" t="s">
        <v>21</v>
      </c>
      <c r="B19" s="8" t="s">
        <v>0</v>
      </c>
      <c r="C19" t="s">
        <v>171</v>
      </c>
      <c r="D19" t="s">
        <v>504</v>
      </c>
      <c r="E19" s="18">
        <v>17</v>
      </c>
    </row>
    <row r="20" spans="1:5" ht="15">
      <c r="A20" t="s">
        <v>178</v>
      </c>
      <c r="B20" s="8">
        <v>130</v>
      </c>
      <c r="C20" t="s">
        <v>180</v>
      </c>
      <c r="D20" t="s">
        <v>495</v>
      </c>
      <c r="E20" s="18">
        <v>18</v>
      </c>
    </row>
    <row r="21" spans="1:5" ht="15">
      <c r="A21" t="s">
        <v>21</v>
      </c>
      <c r="B21" s="8" t="s">
        <v>0</v>
      </c>
      <c r="C21" t="s">
        <v>180</v>
      </c>
      <c r="D21" t="s">
        <v>504</v>
      </c>
      <c r="E21" s="18">
        <v>21</v>
      </c>
    </row>
    <row r="22" spans="1:5" ht="15">
      <c r="A22" t="s">
        <v>184</v>
      </c>
      <c r="B22" s="8">
        <v>131</v>
      </c>
      <c r="C22" t="s">
        <v>186</v>
      </c>
      <c r="D22" t="s">
        <v>495</v>
      </c>
      <c r="E22" s="18">
        <v>22</v>
      </c>
    </row>
    <row r="23" spans="1:5" ht="15">
      <c r="A23" t="s">
        <v>21</v>
      </c>
      <c r="B23" s="8" t="s">
        <v>0</v>
      </c>
      <c r="C23" t="s">
        <v>186</v>
      </c>
      <c r="D23" t="s">
        <v>504</v>
      </c>
      <c r="E23" s="18">
        <v>23</v>
      </c>
    </row>
    <row r="24" spans="1:5" ht="15">
      <c r="A24" t="s">
        <v>189</v>
      </c>
      <c r="B24" s="8">
        <v>132</v>
      </c>
      <c r="C24" t="s">
        <v>191</v>
      </c>
      <c r="D24" t="s">
        <v>495</v>
      </c>
      <c r="E24" s="18">
        <v>24</v>
      </c>
    </row>
    <row r="25" spans="1:5" ht="15">
      <c r="A25" t="s">
        <v>21</v>
      </c>
      <c r="B25" s="8" t="s">
        <v>0</v>
      </c>
      <c r="C25" t="s">
        <v>191</v>
      </c>
      <c r="D25" t="s">
        <v>504</v>
      </c>
      <c r="E25" s="18">
        <v>25</v>
      </c>
    </row>
    <row r="26" spans="1:5" ht="15">
      <c r="A26" t="s">
        <v>457</v>
      </c>
      <c r="B26" s="8">
        <v>304</v>
      </c>
      <c r="C26" t="s">
        <v>146</v>
      </c>
      <c r="D26" t="s">
        <v>40</v>
      </c>
      <c r="E26" s="18">
        <v>26</v>
      </c>
    </row>
    <row r="27" spans="1:5" ht="15">
      <c r="A27" t="s">
        <v>21</v>
      </c>
      <c r="B27" s="8" t="s">
        <v>0</v>
      </c>
      <c r="C27" t="s">
        <v>146</v>
      </c>
      <c r="D27" t="s">
        <v>40</v>
      </c>
      <c r="E27" s="18">
        <v>27</v>
      </c>
    </row>
    <row r="28" spans="1:5" ht="15">
      <c r="A28" t="s">
        <v>257</v>
      </c>
      <c r="B28" s="8">
        <v>307</v>
      </c>
      <c r="C28" t="s">
        <v>258</v>
      </c>
      <c r="D28" t="s">
        <v>40</v>
      </c>
      <c r="E28" s="18">
        <v>28</v>
      </c>
    </row>
    <row r="29" spans="1:5" ht="15">
      <c r="A29" t="s">
        <v>21</v>
      </c>
      <c r="B29" s="8" t="s">
        <v>0</v>
      </c>
      <c r="C29" t="s">
        <v>258</v>
      </c>
      <c r="D29" t="s">
        <v>40</v>
      </c>
      <c r="E29" s="18">
        <v>29</v>
      </c>
    </row>
    <row r="30" spans="1:5" ht="15">
      <c r="A30" t="s">
        <v>172</v>
      </c>
      <c r="B30" s="8">
        <v>305</v>
      </c>
      <c r="C30" t="s">
        <v>174</v>
      </c>
      <c r="D30" t="s">
        <v>40</v>
      </c>
      <c r="E30" s="18">
        <v>30</v>
      </c>
    </row>
    <row r="31" spans="1:5" ht="15">
      <c r="A31" t="s">
        <v>21</v>
      </c>
      <c r="B31" s="8" t="s">
        <v>0</v>
      </c>
      <c r="C31" t="s">
        <v>174</v>
      </c>
      <c r="D31" t="s">
        <v>40</v>
      </c>
      <c r="E31" s="18">
        <v>31</v>
      </c>
    </row>
    <row r="32" spans="1:5" ht="15">
      <c r="A32" t="s">
        <v>355</v>
      </c>
      <c r="B32" s="8">
        <v>310</v>
      </c>
      <c r="C32" t="s">
        <v>156</v>
      </c>
      <c r="D32" t="s">
        <v>505</v>
      </c>
      <c r="E32" s="18">
        <v>32</v>
      </c>
    </row>
    <row r="33" spans="1:5" ht="15">
      <c r="A33" t="s">
        <v>21</v>
      </c>
      <c r="B33" s="8" t="s">
        <v>0</v>
      </c>
      <c r="C33" t="s">
        <v>156</v>
      </c>
      <c r="D33" t="s">
        <v>506</v>
      </c>
      <c r="E33" s="18">
        <v>33</v>
      </c>
    </row>
    <row r="34" spans="1:5" ht="15">
      <c r="A34" t="s">
        <v>458</v>
      </c>
      <c r="B34" s="8">
        <v>413</v>
      </c>
      <c r="C34" t="s">
        <v>156</v>
      </c>
      <c r="D34" t="s">
        <v>505</v>
      </c>
      <c r="E34" s="18">
        <v>34</v>
      </c>
    </row>
    <row r="35" spans="1:5" ht="15">
      <c r="A35" t="s">
        <v>459</v>
      </c>
      <c r="B35" s="8">
        <v>419</v>
      </c>
      <c r="C35" t="s">
        <v>156</v>
      </c>
      <c r="D35" t="s">
        <v>505</v>
      </c>
      <c r="E35" s="18">
        <v>35</v>
      </c>
    </row>
    <row r="36" spans="1:5" ht="15">
      <c r="A36" t="s">
        <v>261</v>
      </c>
      <c r="B36" s="8">
        <v>378</v>
      </c>
      <c r="C36" t="s">
        <v>262</v>
      </c>
      <c r="D36" t="s">
        <v>505</v>
      </c>
      <c r="E36" s="18">
        <v>36</v>
      </c>
    </row>
    <row r="37" spans="1:5" ht="15">
      <c r="A37" t="s">
        <v>21</v>
      </c>
      <c r="B37" s="8" t="s">
        <v>0</v>
      </c>
      <c r="C37" t="s">
        <v>262</v>
      </c>
      <c r="D37" t="s">
        <v>506</v>
      </c>
      <c r="E37" s="18">
        <v>37</v>
      </c>
    </row>
    <row r="38" spans="1:5" ht="15">
      <c r="A38" t="s">
        <v>460</v>
      </c>
      <c r="B38" s="8" t="s">
        <v>379</v>
      </c>
      <c r="C38" t="s">
        <v>262</v>
      </c>
      <c r="D38" t="s">
        <v>505</v>
      </c>
      <c r="E38" s="18">
        <v>38</v>
      </c>
    </row>
    <row r="39" spans="1:5" ht="15">
      <c r="A39" t="s">
        <v>193</v>
      </c>
      <c r="B39" s="8">
        <v>308</v>
      </c>
      <c r="C39" t="s">
        <v>195</v>
      </c>
      <c r="D39" t="s">
        <v>454</v>
      </c>
      <c r="E39" s="18">
        <v>40</v>
      </c>
    </row>
    <row r="40" spans="1:5" ht="15">
      <c r="A40" t="s">
        <v>21</v>
      </c>
      <c r="B40" s="8" t="s">
        <v>0</v>
      </c>
      <c r="C40" t="s">
        <v>195</v>
      </c>
      <c r="D40" t="s">
        <v>454</v>
      </c>
      <c r="E40" s="18">
        <v>41</v>
      </c>
    </row>
    <row r="41" spans="1:5" ht="15">
      <c r="A41" t="s">
        <v>198</v>
      </c>
      <c r="B41" s="8">
        <v>309</v>
      </c>
      <c r="C41" t="s">
        <v>180</v>
      </c>
      <c r="D41" t="s">
        <v>454</v>
      </c>
      <c r="E41" s="18">
        <v>42</v>
      </c>
    </row>
    <row r="42" spans="1:5" ht="15">
      <c r="A42" t="s">
        <v>21</v>
      </c>
      <c r="B42" s="8" t="s">
        <v>0</v>
      </c>
      <c r="C42" t="s">
        <v>180</v>
      </c>
      <c r="D42" t="s">
        <v>507</v>
      </c>
      <c r="E42" s="18">
        <v>43</v>
      </c>
    </row>
    <row r="43" spans="1:5" ht="15">
      <c r="A43" t="s">
        <v>196</v>
      </c>
      <c r="B43" s="8">
        <v>311</v>
      </c>
      <c r="C43" t="s">
        <v>180</v>
      </c>
      <c r="D43" t="s">
        <v>505</v>
      </c>
      <c r="E43" s="18">
        <v>44</v>
      </c>
    </row>
    <row r="44" spans="1:5" ht="15">
      <c r="A44" t="s">
        <v>461</v>
      </c>
      <c r="B44" s="8" t="s">
        <v>462</v>
      </c>
      <c r="C44" t="s">
        <v>180</v>
      </c>
      <c r="D44" t="s">
        <v>505</v>
      </c>
      <c r="E44" s="18">
        <v>45</v>
      </c>
    </row>
    <row r="45" spans="1:5" ht="15">
      <c r="A45" t="s">
        <v>21</v>
      </c>
      <c r="B45" s="8" t="s">
        <v>0</v>
      </c>
      <c r="C45" t="s">
        <v>180</v>
      </c>
      <c r="D45" t="s">
        <v>506</v>
      </c>
      <c r="E45" s="18">
        <v>46</v>
      </c>
    </row>
    <row r="46" spans="1:5" ht="15">
      <c r="A46" t="s">
        <v>200</v>
      </c>
      <c r="B46" s="8">
        <v>312</v>
      </c>
      <c r="C46" t="s">
        <v>202</v>
      </c>
      <c r="D46" t="s">
        <v>505</v>
      </c>
      <c r="E46" s="18">
        <v>47</v>
      </c>
    </row>
    <row r="47" spans="1:5" ht="15">
      <c r="A47" t="s">
        <v>21</v>
      </c>
      <c r="B47" s="8" t="s">
        <v>0</v>
      </c>
      <c r="C47" t="s">
        <v>202</v>
      </c>
      <c r="D47" t="s">
        <v>506</v>
      </c>
      <c r="E47" s="18">
        <v>48</v>
      </c>
    </row>
    <row r="48" spans="1:5" ht="15">
      <c r="A48" t="s">
        <v>203</v>
      </c>
      <c r="B48" s="8">
        <v>314</v>
      </c>
      <c r="C48" t="s">
        <v>205</v>
      </c>
      <c r="D48" t="s">
        <v>505</v>
      </c>
      <c r="E48" s="18">
        <v>49</v>
      </c>
    </row>
    <row r="49" spans="1:5" ht="15">
      <c r="A49" t="s">
        <v>21</v>
      </c>
      <c r="B49" s="8" t="s">
        <v>0</v>
      </c>
      <c r="C49" t="s">
        <v>205</v>
      </c>
      <c r="D49" t="s">
        <v>506</v>
      </c>
      <c r="E49" s="18">
        <v>50</v>
      </c>
    </row>
    <row r="50" spans="1:5" ht="15">
      <c r="A50" t="s">
        <v>206</v>
      </c>
      <c r="B50" s="8">
        <v>316</v>
      </c>
      <c r="C50" t="s">
        <v>208</v>
      </c>
      <c r="D50" t="s">
        <v>505</v>
      </c>
      <c r="E50" s="18">
        <v>51</v>
      </c>
    </row>
    <row r="51" spans="1:5" ht="15">
      <c r="A51" t="s">
        <v>463</v>
      </c>
      <c r="B51" s="8" t="s">
        <v>0</v>
      </c>
      <c r="C51" t="s">
        <v>208</v>
      </c>
      <c r="D51" t="s">
        <v>506</v>
      </c>
      <c r="E51" s="18">
        <v>52</v>
      </c>
    </row>
    <row r="52" spans="1:5" ht="15">
      <c r="A52" t="s">
        <v>464</v>
      </c>
      <c r="B52" s="8">
        <v>467</v>
      </c>
      <c r="C52" t="s">
        <v>208</v>
      </c>
      <c r="D52" t="s">
        <v>505</v>
      </c>
      <c r="E52" s="18">
        <v>53</v>
      </c>
    </row>
    <row r="53" spans="1:5" ht="15">
      <c r="A53" t="s">
        <v>465</v>
      </c>
      <c r="B53" s="8">
        <v>468</v>
      </c>
      <c r="C53" t="s">
        <v>208</v>
      </c>
      <c r="D53" t="s">
        <v>505</v>
      </c>
      <c r="E53" s="18">
        <v>54</v>
      </c>
    </row>
    <row r="54" spans="1:5" ht="15">
      <c r="A54" t="s">
        <v>209</v>
      </c>
      <c r="B54" s="8">
        <v>317</v>
      </c>
      <c r="C54" t="s">
        <v>211</v>
      </c>
      <c r="D54" t="s">
        <v>505</v>
      </c>
      <c r="E54" s="18">
        <v>55</v>
      </c>
    </row>
    <row r="55" spans="1:5" ht="15">
      <c r="A55" t="s">
        <v>21</v>
      </c>
      <c r="B55" s="8" t="s">
        <v>0</v>
      </c>
      <c r="C55" t="s">
        <v>211</v>
      </c>
      <c r="D55" t="s">
        <v>506</v>
      </c>
      <c r="E55" s="18">
        <v>56</v>
      </c>
    </row>
    <row r="56" spans="1:5" ht="15">
      <c r="A56" t="s">
        <v>356</v>
      </c>
      <c r="B56" s="8">
        <v>320</v>
      </c>
      <c r="C56" t="s">
        <v>214</v>
      </c>
      <c r="D56" t="s">
        <v>505</v>
      </c>
      <c r="E56" s="18">
        <v>57</v>
      </c>
    </row>
    <row r="57" spans="1:5" ht="15">
      <c r="A57" t="s">
        <v>21</v>
      </c>
      <c r="B57" s="8" t="s">
        <v>0</v>
      </c>
      <c r="C57" t="s">
        <v>214</v>
      </c>
      <c r="D57" t="s">
        <v>506</v>
      </c>
      <c r="E57" s="18">
        <v>58</v>
      </c>
    </row>
    <row r="58" spans="1:5" ht="15">
      <c r="A58" t="s">
        <v>217</v>
      </c>
      <c r="B58" s="8">
        <v>321</v>
      </c>
      <c r="C58" t="s">
        <v>219</v>
      </c>
      <c r="D58" t="s">
        <v>506</v>
      </c>
      <c r="E58" s="18">
        <v>60</v>
      </c>
    </row>
    <row r="59" spans="1:5" ht="15">
      <c r="A59" t="s">
        <v>21</v>
      </c>
      <c r="B59" s="8" t="s">
        <v>0</v>
      </c>
      <c r="C59" t="s">
        <v>219</v>
      </c>
      <c r="D59" t="s">
        <v>506</v>
      </c>
      <c r="E59" s="18">
        <v>61</v>
      </c>
    </row>
    <row r="60" spans="1:5" ht="15">
      <c r="A60" t="s">
        <v>225</v>
      </c>
      <c r="B60" s="8">
        <v>322</v>
      </c>
      <c r="C60" t="s">
        <v>227</v>
      </c>
      <c r="D60" t="s">
        <v>505</v>
      </c>
      <c r="E60" s="18">
        <v>62</v>
      </c>
    </row>
    <row r="61" spans="1:5" ht="15">
      <c r="A61" t="s">
        <v>21</v>
      </c>
      <c r="B61" s="8">
        <v>322</v>
      </c>
      <c r="C61" t="s">
        <v>227</v>
      </c>
      <c r="D61" t="s">
        <v>506</v>
      </c>
      <c r="E61" s="18">
        <v>63</v>
      </c>
    </row>
    <row r="62" spans="1:5" ht="15">
      <c r="A62" t="s">
        <v>229</v>
      </c>
      <c r="B62" s="8">
        <v>323</v>
      </c>
      <c r="C62" t="s">
        <v>231</v>
      </c>
      <c r="D62" t="s">
        <v>505</v>
      </c>
      <c r="E62" s="18">
        <v>64</v>
      </c>
    </row>
    <row r="63" spans="1:5" ht="15">
      <c r="A63" t="s">
        <v>21</v>
      </c>
      <c r="B63" s="8" t="s">
        <v>0</v>
      </c>
      <c r="C63" t="s">
        <v>231</v>
      </c>
      <c r="D63" t="s">
        <v>506</v>
      </c>
      <c r="E63" s="18">
        <v>65</v>
      </c>
    </row>
    <row r="64" spans="1:5" ht="15">
      <c r="A64" t="s">
        <v>233</v>
      </c>
      <c r="B64" s="8">
        <v>324</v>
      </c>
      <c r="C64" t="s">
        <v>235</v>
      </c>
      <c r="D64" t="s">
        <v>505</v>
      </c>
      <c r="E64" s="18">
        <v>66</v>
      </c>
    </row>
    <row r="65" spans="1:5" ht="15">
      <c r="A65" t="s">
        <v>21</v>
      </c>
      <c r="B65" s="8" t="s">
        <v>0</v>
      </c>
      <c r="C65" t="s">
        <v>235</v>
      </c>
      <c r="D65" t="s">
        <v>506</v>
      </c>
      <c r="E65" s="18">
        <v>67</v>
      </c>
    </row>
    <row r="66" spans="1:5" ht="15">
      <c r="A66" t="s">
        <v>215</v>
      </c>
      <c r="B66" s="8">
        <v>144</v>
      </c>
      <c r="C66" t="s">
        <v>216</v>
      </c>
      <c r="D66" t="s">
        <v>508</v>
      </c>
      <c r="E66" s="18">
        <v>68</v>
      </c>
    </row>
    <row r="67" spans="1:5" ht="15">
      <c r="A67" t="s">
        <v>21</v>
      </c>
      <c r="B67" s="8" t="s">
        <v>0</v>
      </c>
      <c r="C67" t="s">
        <v>216</v>
      </c>
      <c r="D67" t="s">
        <v>509</v>
      </c>
      <c r="E67" s="18">
        <v>69</v>
      </c>
    </row>
    <row r="68" spans="1:5" ht="15">
      <c r="A68" t="s">
        <v>220</v>
      </c>
      <c r="B68" s="8">
        <v>145</v>
      </c>
      <c r="C68" t="s">
        <v>222</v>
      </c>
      <c r="D68" t="s">
        <v>508</v>
      </c>
      <c r="E68" s="18">
        <v>70</v>
      </c>
    </row>
    <row r="69" spans="1:5" ht="15">
      <c r="A69" t="s">
        <v>21</v>
      </c>
      <c r="B69" s="8" t="s">
        <v>0</v>
      </c>
      <c r="C69" t="s">
        <v>222</v>
      </c>
      <c r="D69" t="s">
        <v>509</v>
      </c>
      <c r="E69" s="18">
        <v>71</v>
      </c>
    </row>
    <row r="70" spans="1:5" ht="15">
      <c r="A70" t="s">
        <v>228</v>
      </c>
      <c r="B70" s="8">
        <v>147</v>
      </c>
      <c r="C70" t="s">
        <v>208</v>
      </c>
      <c r="D70" t="s">
        <v>508</v>
      </c>
      <c r="E70" s="18">
        <v>72</v>
      </c>
    </row>
    <row r="71" spans="1:5" ht="15">
      <c r="A71" t="s">
        <v>21</v>
      </c>
      <c r="B71" s="8" t="s">
        <v>0</v>
      </c>
      <c r="C71" t="s">
        <v>208</v>
      </c>
      <c r="D71" t="s">
        <v>509</v>
      </c>
      <c r="E71" s="18">
        <v>73</v>
      </c>
    </row>
    <row r="72" spans="1:5" ht="15">
      <c r="A72" t="s">
        <v>266</v>
      </c>
      <c r="B72" s="8">
        <v>163</v>
      </c>
      <c r="C72" t="s">
        <v>268</v>
      </c>
      <c r="D72" t="s">
        <v>508</v>
      </c>
      <c r="E72" s="18">
        <v>74</v>
      </c>
    </row>
    <row r="73" spans="1:5" ht="15">
      <c r="A73" t="s">
        <v>21</v>
      </c>
      <c r="B73" s="8" t="s">
        <v>0</v>
      </c>
      <c r="C73" t="s">
        <v>208</v>
      </c>
      <c r="D73" t="s">
        <v>509</v>
      </c>
      <c r="E73" s="18">
        <v>75</v>
      </c>
    </row>
    <row r="74" spans="1:5" ht="15">
      <c r="A74" t="s">
        <v>237</v>
      </c>
      <c r="B74" s="8">
        <v>151</v>
      </c>
      <c r="C74" t="s">
        <v>238</v>
      </c>
      <c r="D74" t="s">
        <v>508</v>
      </c>
      <c r="E74" s="18">
        <v>76</v>
      </c>
    </row>
    <row r="75" spans="1:5" ht="15">
      <c r="A75" t="s">
        <v>21</v>
      </c>
      <c r="B75" s="8" t="s">
        <v>0</v>
      </c>
      <c r="C75" t="s">
        <v>238</v>
      </c>
      <c r="D75" t="s">
        <v>509</v>
      </c>
      <c r="E75" s="18">
        <v>77</v>
      </c>
    </row>
    <row r="76" spans="1:5" ht="15">
      <c r="A76" t="s">
        <v>301</v>
      </c>
      <c r="B76" s="8">
        <v>152</v>
      </c>
      <c r="C76" t="s">
        <v>240</v>
      </c>
      <c r="D76" t="s">
        <v>508</v>
      </c>
      <c r="E76" s="18">
        <v>78</v>
      </c>
    </row>
    <row r="77" spans="1:5" ht="15">
      <c r="A77" t="s">
        <v>21</v>
      </c>
      <c r="B77" s="8" t="s">
        <v>0</v>
      </c>
      <c r="C77" t="s">
        <v>240</v>
      </c>
      <c r="D77" t="s">
        <v>509</v>
      </c>
      <c r="E77" s="18">
        <v>79</v>
      </c>
    </row>
    <row r="78" spans="1:5" ht="15">
      <c r="A78" t="s">
        <v>466</v>
      </c>
      <c r="B78" s="8">
        <v>952</v>
      </c>
      <c r="C78" t="s">
        <v>240</v>
      </c>
      <c r="D78" t="s">
        <v>509</v>
      </c>
      <c r="E78" s="18">
        <v>80</v>
      </c>
    </row>
    <row r="79" spans="1:5" ht="15">
      <c r="A79" t="s">
        <v>243</v>
      </c>
      <c r="B79" s="8">
        <v>153</v>
      </c>
      <c r="C79" t="s">
        <v>244</v>
      </c>
      <c r="D79" t="s">
        <v>509</v>
      </c>
      <c r="E79" s="18">
        <v>81</v>
      </c>
    </row>
    <row r="80" spans="1:5" ht="15">
      <c r="A80" t="s">
        <v>21</v>
      </c>
      <c r="B80" s="8" t="s">
        <v>0</v>
      </c>
      <c r="C80" t="s">
        <v>244</v>
      </c>
      <c r="D80" t="s">
        <v>508</v>
      </c>
      <c r="E80" s="18">
        <v>82</v>
      </c>
    </row>
    <row r="81" spans="1:5" ht="15">
      <c r="A81" t="s">
        <v>245</v>
      </c>
      <c r="B81" s="8">
        <v>155</v>
      </c>
      <c r="C81" t="s">
        <v>246</v>
      </c>
      <c r="D81" t="s">
        <v>509</v>
      </c>
      <c r="E81" s="18">
        <v>83</v>
      </c>
    </row>
    <row r="82" spans="1:5" ht="15">
      <c r="A82" t="s">
        <v>21</v>
      </c>
      <c r="B82" s="8" t="s">
        <v>0</v>
      </c>
      <c r="C82" t="s">
        <v>246</v>
      </c>
      <c r="D82" t="s">
        <v>508</v>
      </c>
      <c r="E82" s="18">
        <v>84</v>
      </c>
    </row>
    <row r="83" spans="1:5" ht="15">
      <c r="A83" t="s">
        <v>269</v>
      </c>
      <c r="B83" s="8">
        <v>197</v>
      </c>
      <c r="C83" t="s">
        <v>242</v>
      </c>
      <c r="D83" t="s">
        <v>509</v>
      </c>
      <c r="E83" s="18">
        <v>85</v>
      </c>
    </row>
    <row r="84" spans="1:5" ht="15">
      <c r="A84" t="s">
        <v>21</v>
      </c>
      <c r="B84" s="8" t="s">
        <v>0</v>
      </c>
      <c r="C84" t="s">
        <v>242</v>
      </c>
      <c r="D84" t="s">
        <v>508</v>
      </c>
      <c r="E84" s="18">
        <v>86</v>
      </c>
    </row>
    <row r="85" spans="1:5" ht="15">
      <c r="A85" t="s">
        <v>247</v>
      </c>
      <c r="B85" s="8">
        <v>161</v>
      </c>
      <c r="C85" t="s">
        <v>248</v>
      </c>
      <c r="D85" t="s">
        <v>509</v>
      </c>
      <c r="E85" s="18">
        <v>87</v>
      </c>
    </row>
    <row r="86" spans="1:5" ht="15">
      <c r="A86" t="s">
        <v>21</v>
      </c>
      <c r="B86" s="8" t="s">
        <v>0</v>
      </c>
      <c r="C86" t="s">
        <v>248</v>
      </c>
      <c r="D86" t="s">
        <v>508</v>
      </c>
      <c r="E86" s="18">
        <v>88</v>
      </c>
    </row>
    <row r="87" spans="1:5" ht="15">
      <c r="A87" t="s">
        <v>249</v>
      </c>
      <c r="B87" s="8">
        <v>162</v>
      </c>
      <c r="C87" t="s">
        <v>251</v>
      </c>
      <c r="D87" t="s">
        <v>509</v>
      </c>
      <c r="E87" s="18">
        <v>89</v>
      </c>
    </row>
    <row r="88" spans="1:5" ht="15">
      <c r="A88" t="s">
        <v>21</v>
      </c>
      <c r="B88" s="8" t="s">
        <v>0</v>
      </c>
      <c r="C88" t="s">
        <v>251</v>
      </c>
      <c r="D88" t="s">
        <v>508</v>
      </c>
      <c r="E88" s="18">
        <v>90</v>
      </c>
    </row>
    <row r="89" spans="1:5" ht="15">
      <c r="A89" t="s">
        <v>467</v>
      </c>
      <c r="B89" s="8">
        <v>164</v>
      </c>
      <c r="C89" t="s">
        <v>503</v>
      </c>
      <c r="D89" t="s">
        <v>502</v>
      </c>
      <c r="E89" s="18">
        <v>91</v>
      </c>
    </row>
    <row r="90" spans="1:5" ht="15">
      <c r="A90" t="s">
        <v>21</v>
      </c>
      <c r="B90" s="8" t="s">
        <v>0</v>
      </c>
      <c r="C90" t="s">
        <v>503</v>
      </c>
      <c r="D90" t="s">
        <v>502</v>
      </c>
      <c r="E90" s="18">
        <v>92</v>
      </c>
    </row>
    <row r="91" spans="1:5" ht="15">
      <c r="A91" t="s">
        <v>468</v>
      </c>
      <c r="B91" s="8">
        <v>166</v>
      </c>
      <c r="C91" t="s">
        <v>503</v>
      </c>
      <c r="D91" t="s">
        <v>502</v>
      </c>
      <c r="E91" s="18">
        <v>93</v>
      </c>
    </row>
    <row r="92" spans="1:5" ht="15">
      <c r="A92" t="s">
        <v>21</v>
      </c>
      <c r="B92" s="8" t="s">
        <v>0</v>
      </c>
      <c r="C92" t="s">
        <v>503</v>
      </c>
      <c r="D92" t="s">
        <v>502</v>
      </c>
      <c r="E92" s="18">
        <v>94</v>
      </c>
    </row>
    <row r="93" spans="1:5" ht="15">
      <c r="A93" t="s">
        <v>469</v>
      </c>
      <c r="B93" s="8">
        <v>134</v>
      </c>
      <c r="C93" t="s">
        <v>150</v>
      </c>
      <c r="D93" t="s">
        <v>510</v>
      </c>
      <c r="E93" s="18">
        <v>95</v>
      </c>
    </row>
    <row r="94" spans="1:5" ht="15">
      <c r="A94" t="s">
        <v>470</v>
      </c>
      <c r="B94" s="8" t="s">
        <v>0</v>
      </c>
      <c r="C94" t="s">
        <v>150</v>
      </c>
      <c r="D94" t="s">
        <v>511</v>
      </c>
      <c r="E94" s="18">
        <v>96</v>
      </c>
    </row>
    <row r="95" spans="1:5" ht="15">
      <c r="A95" t="s">
        <v>471</v>
      </c>
      <c r="B95" s="8" t="s">
        <v>451</v>
      </c>
      <c r="C95" t="s">
        <v>150</v>
      </c>
      <c r="D95" t="s">
        <v>510</v>
      </c>
      <c r="E95" s="18">
        <v>97</v>
      </c>
    </row>
    <row r="96" spans="1:5" ht="15">
      <c r="A96" t="s">
        <v>472</v>
      </c>
      <c r="B96" s="8" t="s">
        <v>451</v>
      </c>
      <c r="C96" t="s">
        <v>150</v>
      </c>
      <c r="D96" t="s">
        <v>510</v>
      </c>
      <c r="E96" s="18">
        <v>98</v>
      </c>
    </row>
    <row r="97" spans="1:5" ht="15">
      <c r="A97" t="s">
        <v>357</v>
      </c>
      <c r="B97" s="8">
        <v>136</v>
      </c>
      <c r="C97" t="s">
        <v>157</v>
      </c>
      <c r="D97" t="s">
        <v>510</v>
      </c>
      <c r="E97" s="18">
        <v>99</v>
      </c>
    </row>
    <row r="98" spans="1:5" ht="15">
      <c r="A98" t="s">
        <v>21</v>
      </c>
      <c r="B98" s="8" t="s">
        <v>0</v>
      </c>
      <c r="C98" t="s">
        <v>157</v>
      </c>
      <c r="D98" t="s">
        <v>511</v>
      </c>
      <c r="E98" s="18">
        <v>100</v>
      </c>
    </row>
    <row r="99" spans="1:5" ht="15">
      <c r="A99" t="s">
        <v>358</v>
      </c>
      <c r="B99" s="8">
        <v>137</v>
      </c>
      <c r="C99" t="s">
        <v>162</v>
      </c>
      <c r="D99" t="s">
        <v>510</v>
      </c>
      <c r="E99" s="18">
        <v>101</v>
      </c>
    </row>
    <row r="100" spans="1:5" ht="15">
      <c r="A100" t="s">
        <v>21</v>
      </c>
      <c r="B100" s="8" t="s">
        <v>0</v>
      </c>
      <c r="C100" t="s">
        <v>162</v>
      </c>
      <c r="D100" t="s">
        <v>511</v>
      </c>
      <c r="E100" s="18">
        <v>102</v>
      </c>
    </row>
    <row r="101" spans="1:5" ht="15">
      <c r="A101" t="s">
        <v>359</v>
      </c>
      <c r="B101" s="8">
        <v>138</v>
      </c>
      <c r="C101" t="s">
        <v>167</v>
      </c>
      <c r="D101" t="s">
        <v>510</v>
      </c>
      <c r="E101" s="18">
        <v>103</v>
      </c>
    </row>
    <row r="102" spans="1:5" ht="15">
      <c r="A102" t="s">
        <v>21</v>
      </c>
      <c r="B102" s="8" t="s">
        <v>0</v>
      </c>
      <c r="C102" t="s">
        <v>167</v>
      </c>
      <c r="D102" t="s">
        <v>511</v>
      </c>
      <c r="E102" s="18">
        <v>104</v>
      </c>
    </row>
    <row r="103" spans="1:5" ht="15">
      <c r="A103" t="s">
        <v>360</v>
      </c>
      <c r="B103" s="8">
        <v>139</v>
      </c>
      <c r="C103" t="s">
        <v>445</v>
      </c>
      <c r="D103" t="s">
        <v>510</v>
      </c>
      <c r="E103" s="18">
        <v>105</v>
      </c>
    </row>
    <row r="104" spans="1:5" ht="15">
      <c r="A104" t="s">
        <v>21</v>
      </c>
      <c r="B104" s="8" t="s">
        <v>0</v>
      </c>
      <c r="C104" t="s">
        <v>445</v>
      </c>
      <c r="D104" t="s">
        <v>511</v>
      </c>
      <c r="E104" s="18">
        <v>106</v>
      </c>
    </row>
    <row r="105" spans="1:5" ht="15">
      <c r="A105" t="s">
        <v>361</v>
      </c>
      <c r="B105" s="8">
        <v>142</v>
      </c>
      <c r="C105" t="s">
        <v>181</v>
      </c>
      <c r="D105" t="s">
        <v>510</v>
      </c>
      <c r="E105" s="18">
        <v>107</v>
      </c>
    </row>
    <row r="106" spans="1:5" ht="15">
      <c r="A106" t="s">
        <v>362</v>
      </c>
      <c r="B106" s="8" t="s">
        <v>352</v>
      </c>
      <c r="C106" t="s">
        <v>181</v>
      </c>
      <c r="D106" t="s">
        <v>510</v>
      </c>
      <c r="E106" s="18">
        <v>108</v>
      </c>
    </row>
    <row r="107" spans="1:5" ht="15">
      <c r="A107" t="s">
        <v>21</v>
      </c>
      <c r="B107" s="8" t="s">
        <v>0</v>
      </c>
      <c r="C107" t="s">
        <v>181</v>
      </c>
      <c r="D107" t="s">
        <v>511</v>
      </c>
      <c r="E107" s="18">
        <v>109</v>
      </c>
    </row>
    <row r="108" spans="1:5" ht="15">
      <c r="A108" t="s">
        <v>363</v>
      </c>
      <c r="B108" s="8">
        <v>177</v>
      </c>
      <c r="C108" t="s">
        <v>188</v>
      </c>
      <c r="D108" t="s">
        <v>510</v>
      </c>
      <c r="E108" s="18">
        <v>110</v>
      </c>
    </row>
    <row r="109" spans="1:5" ht="15">
      <c r="A109" t="s">
        <v>21</v>
      </c>
      <c r="B109" s="8" t="s">
        <v>0</v>
      </c>
      <c r="C109" t="s">
        <v>188</v>
      </c>
      <c r="D109" t="s">
        <v>511</v>
      </c>
      <c r="E109" s="18">
        <v>111</v>
      </c>
    </row>
    <row r="110" spans="1:5" ht="15">
      <c r="A110" t="s">
        <v>364</v>
      </c>
      <c r="B110" s="8">
        <v>165</v>
      </c>
      <c r="C110" t="s">
        <v>224</v>
      </c>
      <c r="D110" t="s">
        <v>508</v>
      </c>
      <c r="E110" s="18">
        <v>112</v>
      </c>
    </row>
    <row r="111" spans="1:5" ht="15">
      <c r="A111" t="s">
        <v>21</v>
      </c>
      <c r="B111" s="8" t="s">
        <v>0</v>
      </c>
      <c r="C111" t="s">
        <v>224</v>
      </c>
      <c r="D111" t="s">
        <v>509</v>
      </c>
      <c r="E111" s="18">
        <v>113</v>
      </c>
    </row>
    <row r="112" spans="1:5" ht="15">
      <c r="A112" t="s">
        <v>183</v>
      </c>
      <c r="B112" s="8">
        <v>143</v>
      </c>
      <c r="C112" t="s">
        <v>183</v>
      </c>
      <c r="D112" t="s">
        <v>499</v>
      </c>
      <c r="E112" s="18">
        <v>114</v>
      </c>
    </row>
    <row r="113" spans="1:5" ht="15">
      <c r="A113" t="s">
        <v>21</v>
      </c>
      <c r="B113" s="8" t="s">
        <v>0</v>
      </c>
      <c r="C113" t="s">
        <v>183</v>
      </c>
      <c r="D113" t="s">
        <v>500</v>
      </c>
      <c r="E113" s="18">
        <v>115</v>
      </c>
    </row>
    <row r="114" spans="1:5" ht="15">
      <c r="A114" t="s">
        <v>473</v>
      </c>
      <c r="B114" s="8" t="s">
        <v>327</v>
      </c>
      <c r="C114" t="s">
        <v>183</v>
      </c>
      <c r="D114" t="s">
        <v>499</v>
      </c>
      <c r="E114" s="18">
        <v>116</v>
      </c>
    </row>
    <row r="115" spans="1:5" ht="15">
      <c r="A115" t="s">
        <v>365</v>
      </c>
      <c r="B115" s="8">
        <v>180</v>
      </c>
      <c r="C115" t="s">
        <v>531</v>
      </c>
      <c r="D115" t="s">
        <v>508</v>
      </c>
      <c r="E115" s="18">
        <v>117</v>
      </c>
    </row>
    <row r="116" spans="1:5" ht="15">
      <c r="A116" t="s">
        <v>21</v>
      </c>
      <c r="B116" s="8" t="s">
        <v>0</v>
      </c>
      <c r="C116" t="s">
        <v>531</v>
      </c>
      <c r="D116" t="s">
        <v>509</v>
      </c>
      <c r="E116" s="18">
        <v>118</v>
      </c>
    </row>
    <row r="117" spans="1:5" ht="15">
      <c r="A117" t="s">
        <v>366</v>
      </c>
      <c r="B117" s="8">
        <v>169</v>
      </c>
      <c r="C117" t="s">
        <v>329</v>
      </c>
      <c r="D117" t="s">
        <v>508</v>
      </c>
      <c r="E117" s="18">
        <v>119</v>
      </c>
    </row>
    <row r="118" spans="1:5" ht="15">
      <c r="A118" t="s">
        <v>21</v>
      </c>
      <c r="B118" s="8" t="s">
        <v>0</v>
      </c>
      <c r="C118" t="s">
        <v>329</v>
      </c>
      <c r="D118" t="s">
        <v>509</v>
      </c>
      <c r="E118" s="18">
        <v>120</v>
      </c>
    </row>
    <row r="119" spans="1:5" ht="15">
      <c r="A119" t="s">
        <v>270</v>
      </c>
      <c r="B119" s="8">
        <v>181</v>
      </c>
      <c r="C119" t="s">
        <v>239</v>
      </c>
      <c r="D119" t="s">
        <v>508</v>
      </c>
      <c r="E119" s="18">
        <v>121</v>
      </c>
    </row>
    <row r="120" spans="1:5" ht="15">
      <c r="A120" t="s">
        <v>21</v>
      </c>
      <c r="B120" s="8" t="s">
        <v>0</v>
      </c>
      <c r="C120" t="s">
        <v>239</v>
      </c>
      <c r="D120" t="s">
        <v>509</v>
      </c>
      <c r="E120" s="18">
        <v>122</v>
      </c>
    </row>
    <row r="121" spans="1:5" ht="15">
      <c r="A121" t="s">
        <v>367</v>
      </c>
      <c r="B121" s="8">
        <v>198</v>
      </c>
      <c r="C121" t="s">
        <v>5</v>
      </c>
      <c r="D121" t="s">
        <v>501</v>
      </c>
      <c r="E121" s="18">
        <v>123</v>
      </c>
    </row>
    <row r="122" spans="1:5" ht="15">
      <c r="A122" t="s">
        <v>21</v>
      </c>
      <c r="B122" s="8" t="s">
        <v>0</v>
      </c>
      <c r="C122" t="s">
        <v>5</v>
      </c>
      <c r="D122" t="s">
        <v>501</v>
      </c>
      <c r="E122" s="18">
        <v>124</v>
      </c>
    </row>
    <row r="123" spans="1:5" ht="15">
      <c r="A123" t="s">
        <v>271</v>
      </c>
      <c r="B123" s="8">
        <v>171</v>
      </c>
      <c r="C123" t="s">
        <v>272</v>
      </c>
      <c r="D123" t="s">
        <v>532</v>
      </c>
      <c r="E123" s="18">
        <v>125</v>
      </c>
    </row>
    <row r="124" spans="1:5" ht="15">
      <c r="A124" t="s">
        <v>21</v>
      </c>
      <c r="C124" t="s">
        <v>272</v>
      </c>
      <c r="D124" t="s">
        <v>532</v>
      </c>
      <c r="E124" s="18">
        <v>126</v>
      </c>
    </row>
    <row r="125" spans="1:5" ht="15">
      <c r="A125" t="s">
        <v>273</v>
      </c>
      <c r="B125" s="8">
        <v>191</v>
      </c>
      <c r="C125" t="s">
        <v>274</v>
      </c>
      <c r="D125" t="s">
        <v>532</v>
      </c>
      <c r="E125" s="18">
        <v>127</v>
      </c>
    </row>
    <row r="126" spans="1:5" ht="15">
      <c r="A126" t="s">
        <v>21</v>
      </c>
      <c r="B126" s="8">
        <v>291</v>
      </c>
      <c r="C126" t="s">
        <v>274</v>
      </c>
      <c r="D126" t="s">
        <v>532</v>
      </c>
      <c r="E126" s="18">
        <v>128</v>
      </c>
    </row>
    <row r="127" spans="1:5" ht="15">
      <c r="A127" t="s">
        <v>368</v>
      </c>
      <c r="B127" s="8">
        <v>173</v>
      </c>
      <c r="C127" t="s">
        <v>272</v>
      </c>
      <c r="D127" t="s">
        <v>532</v>
      </c>
      <c r="E127" s="18">
        <v>129</v>
      </c>
    </row>
    <row r="128" spans="1:5" ht="15">
      <c r="A128" t="s">
        <v>21</v>
      </c>
      <c r="C128" t="s">
        <v>272</v>
      </c>
      <c r="D128" t="s">
        <v>532</v>
      </c>
      <c r="E128" s="18">
        <v>130</v>
      </c>
    </row>
    <row r="129" spans="1:5" ht="15">
      <c r="A129" t="s">
        <v>369</v>
      </c>
      <c r="B129" s="8">
        <v>193</v>
      </c>
      <c r="C129" t="s">
        <v>274</v>
      </c>
      <c r="D129" t="s">
        <v>532</v>
      </c>
      <c r="E129" s="18">
        <v>131</v>
      </c>
    </row>
    <row r="130" spans="1:5" ht="15">
      <c r="A130" t="s">
        <v>21</v>
      </c>
      <c r="B130" s="8" t="s">
        <v>0</v>
      </c>
      <c r="C130" t="s">
        <v>274</v>
      </c>
      <c r="D130" t="s">
        <v>532</v>
      </c>
      <c r="E130" s="18">
        <v>132</v>
      </c>
    </row>
    <row r="131" spans="1:5" ht="15">
      <c r="A131" t="s">
        <v>332</v>
      </c>
      <c r="B131" s="8">
        <v>626</v>
      </c>
      <c r="C131" t="s">
        <v>333</v>
      </c>
      <c r="D131" t="s">
        <v>532</v>
      </c>
      <c r="E131" s="18">
        <v>133</v>
      </c>
    </row>
    <row r="132" spans="1:5" ht="15">
      <c r="A132" t="s">
        <v>21</v>
      </c>
      <c r="B132" s="8" t="s">
        <v>0</v>
      </c>
      <c r="C132" t="s">
        <v>333</v>
      </c>
      <c r="D132" t="s">
        <v>532</v>
      </c>
      <c r="E132" s="18">
        <v>134</v>
      </c>
    </row>
    <row r="133" spans="1:5" ht="15">
      <c r="A133" t="s">
        <v>474</v>
      </c>
      <c r="B133" s="8">
        <v>631</v>
      </c>
      <c r="C133" t="s">
        <v>476</v>
      </c>
      <c r="D133" t="s">
        <v>532</v>
      </c>
      <c r="E133" s="18">
        <v>135</v>
      </c>
    </row>
    <row r="134" spans="1:5" ht="15">
      <c r="A134" t="s">
        <v>21</v>
      </c>
      <c r="B134" s="8" t="s">
        <v>0</v>
      </c>
      <c r="C134" t="s">
        <v>476</v>
      </c>
      <c r="D134" t="s">
        <v>532</v>
      </c>
      <c r="E134" s="18">
        <v>136</v>
      </c>
    </row>
    <row r="135" spans="1:5" ht="15">
      <c r="A135" t="s">
        <v>534</v>
      </c>
      <c r="B135" s="8" t="s">
        <v>453</v>
      </c>
      <c r="C135" t="s">
        <v>533</v>
      </c>
      <c r="D135" t="s">
        <v>540</v>
      </c>
      <c r="E135" s="18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7"/>
  <sheetViews>
    <sheetView zoomScalePageLayoutView="0" workbookViewId="0" topLeftCell="A1">
      <selection activeCell="H14" sqref="H14"/>
    </sheetView>
  </sheetViews>
  <sheetFormatPr defaultColWidth="8.796875" defaultRowHeight="15"/>
  <cols>
    <col min="1" max="1" width="5.3984375" style="0" customWidth="1"/>
    <col min="2" max="2" width="1.1015625" style="8" customWidth="1"/>
    <col min="5" max="5" width="8.8984375" style="18" customWidth="1"/>
    <col min="6" max="6" width="1.1015625" style="18" customWidth="1"/>
    <col min="8" max="8" width="8.8984375" style="8" customWidth="1"/>
    <col min="10" max="10" width="1.390625" style="0" customWidth="1"/>
    <col min="11" max="11" width="8.8984375" style="8" customWidth="1"/>
    <col min="18" max="18" width="1.59765625" style="0" customWidth="1"/>
    <col min="22" max="22" width="1.59765625" style="0" customWidth="1"/>
    <col min="26" max="26" width="1.4921875" style="0" customWidth="1"/>
    <col min="29" max="29" width="9" style="0" customWidth="1"/>
    <col min="30" max="30" width="0.796875" style="0" customWidth="1"/>
    <col min="31" max="31" width="1" style="0" customWidth="1"/>
    <col min="32" max="32" width="0.8984375" style="0" customWidth="1"/>
    <col min="33" max="33" width="0.4921875" style="0" customWidth="1"/>
  </cols>
  <sheetData>
    <row r="2" spans="1:40" ht="15">
      <c r="A2" t="s">
        <v>585</v>
      </c>
      <c r="B2" s="8" t="s">
        <v>48</v>
      </c>
      <c r="C2" t="s">
        <v>90</v>
      </c>
      <c r="D2" t="s">
        <v>40</v>
      </c>
      <c r="E2" s="18" t="s">
        <v>586</v>
      </c>
      <c r="F2" s="18" t="s">
        <v>587</v>
      </c>
      <c r="G2" t="s">
        <v>455</v>
      </c>
      <c r="H2" s="8" t="s">
        <v>505</v>
      </c>
      <c r="I2" t="s">
        <v>506</v>
      </c>
      <c r="J2" t="s">
        <v>588</v>
      </c>
      <c r="K2" s="8" t="s">
        <v>589</v>
      </c>
      <c r="L2" t="s">
        <v>590</v>
      </c>
      <c r="M2" t="s">
        <v>507</v>
      </c>
      <c r="N2" t="s">
        <v>591</v>
      </c>
      <c r="O2" t="s">
        <v>592</v>
      </c>
      <c r="P2" t="s">
        <v>601</v>
      </c>
      <c r="Q2" t="s">
        <v>593</v>
      </c>
      <c r="R2" t="s">
        <v>594</v>
      </c>
      <c r="S2" t="s">
        <v>595</v>
      </c>
      <c r="T2" t="s">
        <v>495</v>
      </c>
      <c r="U2" t="s">
        <v>504</v>
      </c>
      <c r="V2" t="s">
        <v>596</v>
      </c>
      <c r="W2" t="s">
        <v>600</v>
      </c>
      <c r="X2" t="s">
        <v>508</v>
      </c>
      <c r="Y2" t="s">
        <v>509</v>
      </c>
      <c r="Z2" t="s">
        <v>597</v>
      </c>
      <c r="AA2" t="s">
        <v>598</v>
      </c>
      <c r="AB2" t="s">
        <v>510</v>
      </c>
      <c r="AC2" t="s">
        <v>511</v>
      </c>
      <c r="AH2" t="s">
        <v>502</v>
      </c>
      <c r="AI2" t="s">
        <v>499</v>
      </c>
      <c r="AJ2" t="s">
        <v>500</v>
      </c>
      <c r="AK2" t="s">
        <v>497</v>
      </c>
      <c r="AL2" t="s">
        <v>498</v>
      </c>
      <c r="AM2" t="s">
        <v>501</v>
      </c>
      <c r="AN2" t="s">
        <v>599</v>
      </c>
    </row>
    <row r="3" spans="1:40" s="20" customFormat="1" ht="15">
      <c r="A3" s="20" t="s">
        <v>1</v>
      </c>
      <c r="B3" s="220"/>
      <c r="C3" s="20" t="s">
        <v>569</v>
      </c>
      <c r="E3" s="221"/>
      <c r="F3" s="221"/>
      <c r="G3" s="20" t="s">
        <v>570</v>
      </c>
      <c r="H3" s="220"/>
      <c r="K3" s="220" t="s">
        <v>571</v>
      </c>
      <c r="N3" s="20" t="s">
        <v>8</v>
      </c>
      <c r="P3" s="20" t="s">
        <v>153</v>
      </c>
      <c r="S3" s="20" t="s">
        <v>572</v>
      </c>
      <c r="W3" s="20" t="s">
        <v>573</v>
      </c>
      <c r="AA3" s="20" t="s">
        <v>574</v>
      </c>
      <c r="AH3" s="20" t="s">
        <v>512</v>
      </c>
      <c r="AI3" s="20" t="s">
        <v>183</v>
      </c>
      <c r="AK3" s="20" t="s">
        <v>576</v>
      </c>
      <c r="AM3" s="20" t="s">
        <v>5</v>
      </c>
      <c r="AN3" s="20" t="s">
        <v>577</v>
      </c>
    </row>
    <row r="4" spans="1:40" s="20" customFormat="1" ht="15">
      <c r="A4" s="20" t="s">
        <v>9</v>
      </c>
      <c r="B4" s="220"/>
      <c r="C4" s="20" t="s">
        <v>575</v>
      </c>
      <c r="E4" s="221"/>
      <c r="F4" s="221"/>
      <c r="G4" s="20" t="s">
        <v>578</v>
      </c>
      <c r="H4" s="220"/>
      <c r="K4" s="220" t="s">
        <v>579</v>
      </c>
      <c r="N4" s="20" t="s">
        <v>580</v>
      </c>
      <c r="W4" s="20" t="s">
        <v>575</v>
      </c>
      <c r="AA4" s="20" t="s">
        <v>578</v>
      </c>
      <c r="AH4" s="20" t="s">
        <v>513</v>
      </c>
      <c r="AI4" s="20" t="s">
        <v>575</v>
      </c>
      <c r="AN4" s="20" t="s">
        <v>13</v>
      </c>
    </row>
    <row r="5" spans="1:40" s="20" customFormat="1" ht="15">
      <c r="A5" s="20" t="s">
        <v>16</v>
      </c>
      <c r="B5" s="220"/>
      <c r="C5" s="20" t="s">
        <v>578</v>
      </c>
      <c r="E5" s="221"/>
      <c r="F5" s="221"/>
      <c r="H5" s="220"/>
      <c r="K5" s="220"/>
      <c r="W5" s="20" t="s">
        <v>581</v>
      </c>
      <c r="AH5" s="20" t="s">
        <v>448</v>
      </c>
      <c r="AI5" s="20" t="s">
        <v>583</v>
      </c>
      <c r="AN5" s="20" t="s">
        <v>20</v>
      </c>
    </row>
    <row r="6" spans="2:34" s="20" customFormat="1" ht="15">
      <c r="B6" s="220"/>
      <c r="C6" s="20" t="s">
        <v>584</v>
      </c>
      <c r="E6" s="221"/>
      <c r="F6" s="221"/>
      <c r="H6" s="220"/>
      <c r="K6" s="220"/>
      <c r="W6" s="20" t="s">
        <v>582</v>
      </c>
      <c r="AH6" s="20" t="s">
        <v>449</v>
      </c>
    </row>
    <row r="7" spans="2:40" s="20" customFormat="1" ht="15">
      <c r="B7" s="220"/>
      <c r="D7" s="20" t="s">
        <v>23</v>
      </c>
      <c r="E7" s="221"/>
      <c r="F7" s="221"/>
      <c r="H7" s="220" t="s">
        <v>23</v>
      </c>
      <c r="I7" s="20" t="s">
        <v>24</v>
      </c>
      <c r="K7" s="220"/>
      <c r="L7" s="20" t="s">
        <v>23</v>
      </c>
      <c r="M7" s="20" t="s">
        <v>24</v>
      </c>
      <c r="N7" s="20" t="s">
        <v>23</v>
      </c>
      <c r="O7" s="20" t="s">
        <v>24</v>
      </c>
      <c r="P7" s="20" t="s">
        <v>23</v>
      </c>
      <c r="Q7" s="20" t="s">
        <v>24</v>
      </c>
      <c r="T7" s="20" t="s">
        <v>23</v>
      </c>
      <c r="U7" s="20" t="s">
        <v>24</v>
      </c>
      <c r="X7" s="20" t="s">
        <v>23</v>
      </c>
      <c r="Y7" s="20" t="s">
        <v>24</v>
      </c>
      <c r="AB7" s="20" t="s">
        <v>23</v>
      </c>
      <c r="AC7" s="20" t="s">
        <v>24</v>
      </c>
      <c r="AH7" s="20" t="s">
        <v>450</v>
      </c>
      <c r="AI7" s="20" t="s">
        <v>23</v>
      </c>
      <c r="AJ7" s="20" t="s">
        <v>24</v>
      </c>
      <c r="AK7" s="20" t="s">
        <v>23</v>
      </c>
      <c r="AL7" s="20" t="s">
        <v>24</v>
      </c>
      <c r="AM7" s="20" t="s">
        <v>24</v>
      </c>
      <c r="AN7" s="20" t="s">
        <v>23</v>
      </c>
    </row>
    <row r="9" spans="1:40" ht="15">
      <c r="A9" t="s">
        <v>25</v>
      </c>
      <c r="C9" t="s">
        <v>547</v>
      </c>
      <c r="D9">
        <v>0.4185</v>
      </c>
      <c r="E9" s="18">
        <v>0</v>
      </c>
      <c r="G9" t="s">
        <v>180</v>
      </c>
      <c r="H9" s="8">
        <v>5.9188</v>
      </c>
      <c r="I9">
        <v>0</v>
      </c>
      <c r="K9" s="8" t="s">
        <v>180</v>
      </c>
      <c r="L9">
        <v>0.2565</v>
      </c>
      <c r="M9">
        <v>0.2</v>
      </c>
      <c r="N9">
        <v>6.5938</v>
      </c>
      <c r="O9">
        <v>0.2</v>
      </c>
      <c r="P9">
        <v>0.0646</v>
      </c>
      <c r="Q9">
        <v>0</v>
      </c>
      <c r="S9" t="s">
        <v>180</v>
      </c>
      <c r="T9">
        <v>6.5802</v>
      </c>
      <c r="U9">
        <v>0.1752</v>
      </c>
      <c r="AH9">
        <v>0.0319</v>
      </c>
      <c r="AI9">
        <v>0.089</v>
      </c>
      <c r="AJ9">
        <v>0.2776</v>
      </c>
      <c r="AK9">
        <v>4.7863</v>
      </c>
      <c r="AL9">
        <v>0.1469</v>
      </c>
      <c r="AM9">
        <v>0.0739</v>
      </c>
      <c r="AN9">
        <v>2.1646</v>
      </c>
    </row>
    <row r="12" spans="4:40" ht="15">
      <c r="D12">
        <v>50.99200000000002</v>
      </c>
      <c r="H12" s="8">
        <v>624.3777000000003</v>
      </c>
      <c r="I12">
        <v>122.25260000000007</v>
      </c>
      <c r="L12">
        <v>47.151800000000065</v>
      </c>
      <c r="M12">
        <v>11.849199999999989</v>
      </c>
      <c r="P12">
        <v>8.374700000000011</v>
      </c>
      <c r="T12">
        <v>352.55979999999977</v>
      </c>
      <c r="U12">
        <v>12.793500000000005</v>
      </c>
      <c r="X12">
        <v>15.668899999999997</v>
      </c>
      <c r="Y12">
        <v>0</v>
      </c>
      <c r="AB12">
        <v>106.07109999999997</v>
      </c>
      <c r="AC12">
        <v>1.2119000000000002</v>
      </c>
      <c r="AH12">
        <v>8.498800000000008</v>
      </c>
      <c r="AI12">
        <v>9.034800000000004</v>
      </c>
      <c r="AJ12">
        <v>28.2412</v>
      </c>
      <c r="AK12">
        <v>619.0968999999999</v>
      </c>
      <c r="AL12">
        <v>18.961599999999972</v>
      </c>
      <c r="AM12">
        <v>7.981900000000001</v>
      </c>
      <c r="AN12">
        <v>84.5282</v>
      </c>
    </row>
    <row r="13" spans="4:40" ht="15">
      <c r="D13">
        <v>50.992</v>
      </c>
      <c r="G13" t="s">
        <v>539</v>
      </c>
      <c r="H13" s="8" t="s">
        <v>560</v>
      </c>
      <c r="I13" t="s">
        <v>561</v>
      </c>
      <c r="K13" s="8" t="s">
        <v>539</v>
      </c>
      <c r="L13" t="s">
        <v>560</v>
      </c>
      <c r="M13" t="s">
        <v>561</v>
      </c>
      <c r="P13" t="s">
        <v>560</v>
      </c>
      <c r="S13" t="s">
        <v>539</v>
      </c>
      <c r="T13" t="s">
        <v>560</v>
      </c>
      <c r="U13" t="s">
        <v>561</v>
      </c>
      <c r="W13" t="s">
        <v>539</v>
      </c>
      <c r="X13" t="s">
        <v>560</v>
      </c>
      <c r="Y13" t="s">
        <v>561</v>
      </c>
      <c r="AA13" t="s">
        <v>539</v>
      </c>
      <c r="AB13" t="s">
        <v>560</v>
      </c>
      <c r="AC13" t="s">
        <v>561</v>
      </c>
      <c r="AH13" t="s">
        <v>560</v>
      </c>
      <c r="AI13" t="s">
        <v>560</v>
      </c>
      <c r="AJ13" t="s">
        <v>561</v>
      </c>
      <c r="AK13" t="s">
        <v>560</v>
      </c>
      <c r="AL13" t="s">
        <v>561</v>
      </c>
      <c r="AM13" t="s">
        <v>561</v>
      </c>
      <c r="AN13" t="s">
        <v>560</v>
      </c>
    </row>
    <row r="14" spans="7:40" ht="15">
      <c r="G14" t="s">
        <v>505</v>
      </c>
      <c r="H14" s="8" t="s">
        <v>562</v>
      </c>
      <c r="I14">
        <v>122.2526</v>
      </c>
      <c r="K14" s="8" t="s">
        <v>454</v>
      </c>
      <c r="L14">
        <v>47.1518000000001</v>
      </c>
      <c r="M14">
        <v>11.8492</v>
      </c>
      <c r="P14">
        <v>8.37470000000001</v>
      </c>
      <c r="S14" t="s">
        <v>495</v>
      </c>
      <c r="T14">
        <v>352.5598</v>
      </c>
      <c r="U14">
        <v>12.7935</v>
      </c>
      <c r="W14" t="s">
        <v>508</v>
      </c>
      <c r="X14">
        <v>15.6689</v>
      </c>
      <c r="Y14">
        <v>0</v>
      </c>
      <c r="AA14" t="s">
        <v>510</v>
      </c>
      <c r="AB14">
        <v>106.0711</v>
      </c>
      <c r="AC14">
        <v>1.2119</v>
      </c>
      <c r="AH14">
        <v>8.4988</v>
      </c>
      <c r="AI14">
        <v>9.0348</v>
      </c>
      <c r="AJ14">
        <v>28.2412000000001</v>
      </c>
      <c r="AK14">
        <v>619.096899999998</v>
      </c>
      <c r="AL14">
        <v>18.9616</v>
      </c>
      <c r="AM14">
        <v>7.9819</v>
      </c>
      <c r="AN14">
        <v>13.2635</v>
      </c>
    </row>
    <row r="15" ht="15">
      <c r="AN15">
        <v>71.2647</v>
      </c>
    </row>
    <row r="17" ht="15">
      <c r="AN17">
        <f>AN15+AN14</f>
        <v>84.5282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17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76"/>
  <sheetViews>
    <sheetView zoomScalePageLayoutView="0" workbookViewId="0" topLeftCell="A1">
      <selection activeCell="A18" sqref="A18"/>
    </sheetView>
  </sheetViews>
  <sheetFormatPr defaultColWidth="8.796875" defaultRowHeight="15"/>
  <cols>
    <col min="1" max="1" width="5.19921875" style="18" customWidth="1"/>
    <col min="2" max="3" width="8.8984375" style="8" customWidth="1"/>
    <col min="4" max="4" width="7" style="0" customWidth="1"/>
    <col min="5" max="5" width="40.5" style="8" customWidth="1"/>
  </cols>
  <sheetData>
    <row r="3" spans="2:5" ht="15">
      <c r="B3" s="8" t="s">
        <v>537</v>
      </c>
      <c r="C3" s="8" t="s">
        <v>568</v>
      </c>
      <c r="D3" t="s">
        <v>539</v>
      </c>
      <c r="E3" s="8" t="s">
        <v>536</v>
      </c>
    </row>
    <row r="4" spans="1:5" ht="15">
      <c r="A4" s="18">
        <v>1</v>
      </c>
      <c r="B4" s="8" t="s">
        <v>152</v>
      </c>
      <c r="C4" s="8" t="s">
        <v>134</v>
      </c>
      <c r="D4" t="s">
        <v>453</v>
      </c>
      <c r="E4" s="8" t="s">
        <v>151</v>
      </c>
    </row>
    <row r="5" spans="1:5" ht="15">
      <c r="A5" s="18">
        <v>1</v>
      </c>
      <c r="B5" s="8" t="s">
        <v>148</v>
      </c>
      <c r="C5" s="8" t="s">
        <v>82</v>
      </c>
      <c r="D5" t="s">
        <v>495</v>
      </c>
      <c r="E5" s="8" t="s">
        <v>147</v>
      </c>
    </row>
    <row r="6" spans="1:5" ht="15">
      <c r="A6" s="18">
        <v>1</v>
      </c>
      <c r="B6" s="8" t="s">
        <v>155</v>
      </c>
      <c r="C6" s="8" t="s">
        <v>113</v>
      </c>
      <c r="D6" t="s">
        <v>495</v>
      </c>
      <c r="E6" s="8" t="s">
        <v>154</v>
      </c>
    </row>
    <row r="7" spans="1:5" ht="15">
      <c r="A7" s="18">
        <v>1</v>
      </c>
      <c r="B7" s="8" t="s">
        <v>159</v>
      </c>
      <c r="C7" s="8" t="s">
        <v>93</v>
      </c>
      <c r="D7" t="s">
        <v>495</v>
      </c>
      <c r="E7" s="8" t="s">
        <v>253</v>
      </c>
    </row>
    <row r="8" spans="1:5" ht="15">
      <c r="A8" s="18">
        <v>1</v>
      </c>
      <c r="B8" s="8" t="s">
        <v>164</v>
      </c>
      <c r="C8" s="8" t="s">
        <v>98</v>
      </c>
      <c r="D8" t="s">
        <v>495</v>
      </c>
      <c r="E8" s="8" t="s">
        <v>354</v>
      </c>
    </row>
    <row r="9" spans="1:5" ht="15">
      <c r="A9" s="18">
        <v>1</v>
      </c>
      <c r="B9" s="8" t="s">
        <v>170</v>
      </c>
      <c r="C9" s="8" t="s">
        <v>94</v>
      </c>
      <c r="D9" t="s">
        <v>495</v>
      </c>
      <c r="E9" s="8" t="s">
        <v>169</v>
      </c>
    </row>
    <row r="10" spans="1:5" ht="15">
      <c r="A10" s="18">
        <v>1</v>
      </c>
      <c r="B10" s="8" t="s">
        <v>179</v>
      </c>
      <c r="C10" s="8" t="s">
        <v>111</v>
      </c>
      <c r="D10" t="s">
        <v>495</v>
      </c>
      <c r="E10" s="8" t="s">
        <v>178</v>
      </c>
    </row>
    <row r="11" spans="1:5" ht="15">
      <c r="A11" s="18">
        <v>1</v>
      </c>
      <c r="B11" s="8" t="s">
        <v>185</v>
      </c>
      <c r="C11" s="8" t="s">
        <v>456</v>
      </c>
      <c r="D11" t="s">
        <v>495</v>
      </c>
      <c r="E11" s="8" t="s">
        <v>184</v>
      </c>
    </row>
    <row r="12" spans="1:5" ht="15">
      <c r="A12" s="18">
        <v>1</v>
      </c>
      <c r="B12" s="8" t="s">
        <v>190</v>
      </c>
      <c r="C12" s="8" t="s">
        <v>83</v>
      </c>
      <c r="D12" t="s">
        <v>495</v>
      </c>
      <c r="E12" s="8" t="s">
        <v>189</v>
      </c>
    </row>
    <row r="13" spans="1:5" ht="15">
      <c r="A13" s="18">
        <v>1</v>
      </c>
      <c r="B13" s="8" t="s">
        <v>57</v>
      </c>
      <c r="C13" s="8" t="s">
        <v>109</v>
      </c>
      <c r="D13" t="s">
        <v>510</v>
      </c>
      <c r="E13" s="8" t="s">
        <v>469</v>
      </c>
    </row>
    <row r="14" spans="1:5" ht="15">
      <c r="A14" s="18">
        <v>1</v>
      </c>
      <c r="B14" s="8" t="s">
        <v>451</v>
      </c>
      <c r="C14" s="8" t="s">
        <v>55</v>
      </c>
      <c r="D14" t="s">
        <v>510</v>
      </c>
      <c r="E14" s="8" t="s">
        <v>471</v>
      </c>
    </row>
    <row r="15" spans="1:5" ht="15">
      <c r="A15" s="18">
        <v>1</v>
      </c>
      <c r="B15" s="8" t="s">
        <v>58</v>
      </c>
      <c r="C15" s="8" t="s">
        <v>34</v>
      </c>
      <c r="D15" t="s">
        <v>510</v>
      </c>
      <c r="E15" s="8" t="s">
        <v>357</v>
      </c>
    </row>
    <row r="16" spans="1:5" ht="15">
      <c r="A16" s="18">
        <v>1</v>
      </c>
      <c r="B16" s="8" t="s">
        <v>59</v>
      </c>
      <c r="C16" s="8" t="s">
        <v>46</v>
      </c>
      <c r="D16" t="s">
        <v>510</v>
      </c>
      <c r="E16" s="8" t="s">
        <v>358</v>
      </c>
    </row>
    <row r="17" spans="1:5" ht="15">
      <c r="A17" s="18">
        <v>1</v>
      </c>
      <c r="B17" s="8" t="s">
        <v>166</v>
      </c>
      <c r="C17" s="8" t="s">
        <v>76</v>
      </c>
      <c r="D17" t="s">
        <v>510</v>
      </c>
      <c r="E17" s="8" t="s">
        <v>359</v>
      </c>
    </row>
    <row r="18" spans="1:5" ht="15">
      <c r="A18" s="18">
        <v>1</v>
      </c>
      <c r="B18" s="8" t="s">
        <v>175</v>
      </c>
      <c r="C18" s="8" t="s">
        <v>79</v>
      </c>
      <c r="D18" t="s">
        <v>510</v>
      </c>
      <c r="E18" s="8" t="s">
        <v>360</v>
      </c>
    </row>
    <row r="19" spans="1:5" ht="15">
      <c r="A19" s="18">
        <v>1</v>
      </c>
      <c r="B19" s="8" t="s">
        <v>60</v>
      </c>
      <c r="C19" s="8" t="s">
        <v>39</v>
      </c>
      <c r="D19" t="s">
        <v>510</v>
      </c>
      <c r="E19" s="8" t="s">
        <v>361</v>
      </c>
    </row>
    <row r="20" spans="1:5" ht="15">
      <c r="A20" s="18">
        <v>1</v>
      </c>
      <c r="B20" s="8" t="s">
        <v>352</v>
      </c>
      <c r="C20" s="8" t="s">
        <v>39</v>
      </c>
      <c r="D20" t="s">
        <v>510</v>
      </c>
      <c r="E20" s="8" t="s">
        <v>362</v>
      </c>
    </row>
    <row r="21" spans="1:5" ht="15">
      <c r="A21" s="18">
        <v>1</v>
      </c>
      <c r="B21" s="8" t="s">
        <v>182</v>
      </c>
      <c r="C21" s="8" t="s">
        <v>133</v>
      </c>
      <c r="D21" t="s">
        <v>499</v>
      </c>
      <c r="E21" s="8" t="s">
        <v>183</v>
      </c>
    </row>
    <row r="22" spans="1:5" ht="15">
      <c r="A22" s="18">
        <v>1</v>
      </c>
      <c r="B22" s="8" t="s">
        <v>327</v>
      </c>
      <c r="C22" s="8" t="s">
        <v>122</v>
      </c>
      <c r="D22" t="s">
        <v>499</v>
      </c>
      <c r="E22" s="8" t="s">
        <v>473</v>
      </c>
    </row>
    <row r="23" spans="1:5" ht="15">
      <c r="A23" s="18">
        <v>1</v>
      </c>
      <c r="B23" s="8" t="s">
        <v>61</v>
      </c>
      <c r="C23" s="8" t="s">
        <v>77</v>
      </c>
      <c r="D23" t="s">
        <v>508</v>
      </c>
      <c r="E23" s="8" t="s">
        <v>215</v>
      </c>
    </row>
    <row r="24" spans="1:5" ht="15">
      <c r="A24" s="18">
        <v>1</v>
      </c>
      <c r="B24" s="8" t="s">
        <v>221</v>
      </c>
      <c r="C24" s="8" t="s">
        <v>42</v>
      </c>
      <c r="D24" t="s">
        <v>508</v>
      </c>
      <c r="E24" s="8" t="s">
        <v>220</v>
      </c>
    </row>
    <row r="25" spans="1:5" ht="15">
      <c r="A25" s="18">
        <v>1</v>
      </c>
      <c r="B25" s="8" t="s">
        <v>62</v>
      </c>
      <c r="C25" s="8" t="s">
        <v>44</v>
      </c>
      <c r="D25" t="s">
        <v>508</v>
      </c>
      <c r="E25" s="8" t="s">
        <v>228</v>
      </c>
    </row>
    <row r="26" spans="1:5" ht="15">
      <c r="A26" s="18">
        <v>1</v>
      </c>
      <c r="B26" s="8" t="s">
        <v>64</v>
      </c>
      <c r="C26" s="8" t="s">
        <v>50</v>
      </c>
      <c r="D26" t="s">
        <v>508</v>
      </c>
      <c r="E26" s="8" t="s">
        <v>237</v>
      </c>
    </row>
    <row r="27" spans="1:5" ht="15">
      <c r="A27" s="18">
        <v>1</v>
      </c>
      <c r="B27" s="8" t="s">
        <v>65</v>
      </c>
      <c r="C27" s="8" t="s">
        <v>87</v>
      </c>
      <c r="D27" t="s">
        <v>508</v>
      </c>
      <c r="E27" s="8" t="s">
        <v>301</v>
      </c>
    </row>
    <row r="28" spans="1:5" ht="15">
      <c r="A28" s="18">
        <v>1</v>
      </c>
      <c r="B28" s="8" t="s">
        <v>66</v>
      </c>
      <c r="C28" s="8" t="s">
        <v>46</v>
      </c>
      <c r="D28" t="s">
        <v>508</v>
      </c>
      <c r="E28" s="8" t="s">
        <v>243</v>
      </c>
    </row>
    <row r="29" spans="1:5" ht="15">
      <c r="A29" s="18">
        <v>1</v>
      </c>
      <c r="B29" s="8" t="s">
        <v>68</v>
      </c>
      <c r="C29" s="8" t="s">
        <v>103</v>
      </c>
      <c r="D29" t="s">
        <v>508</v>
      </c>
      <c r="E29" s="8" t="s">
        <v>245</v>
      </c>
    </row>
    <row r="30" spans="1:5" ht="15">
      <c r="A30" s="18">
        <v>1</v>
      </c>
      <c r="B30" s="8" t="s">
        <v>71</v>
      </c>
      <c r="C30" s="8" t="s">
        <v>55</v>
      </c>
      <c r="D30" t="s">
        <v>508</v>
      </c>
      <c r="E30" s="8" t="s">
        <v>247</v>
      </c>
    </row>
    <row r="31" spans="1:5" ht="15">
      <c r="A31" s="18">
        <v>1</v>
      </c>
      <c r="B31" s="8" t="s">
        <v>250</v>
      </c>
      <c r="C31" s="8" t="s">
        <v>56</v>
      </c>
      <c r="D31" t="s">
        <v>508</v>
      </c>
      <c r="E31" s="8" t="s">
        <v>249</v>
      </c>
    </row>
    <row r="32" spans="1:5" ht="15">
      <c r="A32" s="18">
        <v>1</v>
      </c>
      <c r="B32" s="8" t="s">
        <v>267</v>
      </c>
      <c r="C32" s="8" t="s">
        <v>80</v>
      </c>
      <c r="D32" t="s">
        <v>508</v>
      </c>
      <c r="E32" s="8" t="s">
        <v>266</v>
      </c>
    </row>
    <row r="33" spans="1:5" ht="15">
      <c r="A33" s="18">
        <v>1</v>
      </c>
      <c r="B33" s="8" t="s">
        <v>351</v>
      </c>
      <c r="C33" s="8" t="s">
        <v>132</v>
      </c>
      <c r="D33" t="s">
        <v>502</v>
      </c>
      <c r="E33" s="8" t="s">
        <v>467</v>
      </c>
    </row>
    <row r="34" spans="1:5" ht="15">
      <c r="A34" s="18">
        <v>1</v>
      </c>
      <c r="B34" s="8" t="s">
        <v>223</v>
      </c>
      <c r="C34" s="8" t="s">
        <v>96</v>
      </c>
      <c r="D34" t="s">
        <v>508</v>
      </c>
      <c r="E34" s="8" t="s">
        <v>364</v>
      </c>
    </row>
    <row r="35" spans="1:5" ht="15">
      <c r="A35" s="18">
        <v>1</v>
      </c>
      <c r="B35" s="8" t="s">
        <v>72</v>
      </c>
      <c r="C35" s="8" t="s">
        <v>97</v>
      </c>
      <c r="D35" t="s">
        <v>502</v>
      </c>
      <c r="E35" s="8" t="s">
        <v>468</v>
      </c>
    </row>
    <row r="36" spans="1:5" ht="15">
      <c r="A36" s="18">
        <v>1</v>
      </c>
      <c r="B36" s="8" t="s">
        <v>73</v>
      </c>
      <c r="C36" s="8" t="s">
        <v>109</v>
      </c>
      <c r="D36" t="s">
        <v>508</v>
      </c>
      <c r="E36" s="8" t="s">
        <v>366</v>
      </c>
    </row>
    <row r="37" spans="1:5" ht="15">
      <c r="A37" s="18">
        <v>1</v>
      </c>
      <c r="B37" s="8" t="s">
        <v>74</v>
      </c>
      <c r="C37" s="8" t="s">
        <v>103</v>
      </c>
      <c r="D37" t="s">
        <v>497</v>
      </c>
      <c r="E37" s="8" t="s">
        <v>145</v>
      </c>
    </row>
    <row r="38" spans="1:5" ht="15">
      <c r="A38" s="18">
        <v>1</v>
      </c>
      <c r="B38" s="8" t="s">
        <v>312</v>
      </c>
      <c r="C38" s="8" t="s">
        <v>72</v>
      </c>
      <c r="D38" t="s">
        <v>497</v>
      </c>
      <c r="E38" s="8" t="s">
        <v>353</v>
      </c>
    </row>
    <row r="39" spans="1:5" ht="15">
      <c r="A39" s="18">
        <v>1</v>
      </c>
      <c r="B39" s="8" t="s">
        <v>163</v>
      </c>
      <c r="C39" s="8" t="s">
        <v>158</v>
      </c>
      <c r="D39" t="s">
        <v>532</v>
      </c>
      <c r="E39" s="8" t="s">
        <v>271</v>
      </c>
    </row>
    <row r="40" spans="1:5" ht="15">
      <c r="A40" s="18">
        <v>1</v>
      </c>
      <c r="B40" s="8" t="s">
        <v>275</v>
      </c>
      <c r="C40" s="8" t="s">
        <v>70</v>
      </c>
      <c r="D40" t="s">
        <v>532</v>
      </c>
      <c r="E40" s="8" t="s">
        <v>368</v>
      </c>
    </row>
    <row r="41" spans="1:5" ht="15">
      <c r="A41" s="18">
        <v>1</v>
      </c>
      <c r="B41" s="8" t="s">
        <v>187</v>
      </c>
      <c r="C41" s="8" t="s">
        <v>88</v>
      </c>
      <c r="D41" t="s">
        <v>510</v>
      </c>
      <c r="E41" s="8" t="s">
        <v>363</v>
      </c>
    </row>
    <row r="42" spans="1:5" ht="15">
      <c r="A42" s="18">
        <v>1</v>
      </c>
      <c r="B42" s="8" t="s">
        <v>232</v>
      </c>
      <c r="C42" s="8" t="s">
        <v>55</v>
      </c>
      <c r="D42" t="s">
        <v>508</v>
      </c>
      <c r="E42" s="8" t="s">
        <v>365</v>
      </c>
    </row>
    <row r="43" spans="1:5" ht="15">
      <c r="A43" s="18">
        <v>1</v>
      </c>
      <c r="B43" s="8" t="s">
        <v>76</v>
      </c>
      <c r="C43" s="8" t="s">
        <v>61</v>
      </c>
      <c r="D43" t="s">
        <v>508</v>
      </c>
      <c r="E43" s="8" t="s">
        <v>270</v>
      </c>
    </row>
    <row r="44" spans="1:5" ht="15">
      <c r="A44" s="18">
        <v>1</v>
      </c>
      <c r="B44" s="8" t="s">
        <v>168</v>
      </c>
      <c r="C44" s="8" t="s">
        <v>93</v>
      </c>
      <c r="D44" t="s">
        <v>532</v>
      </c>
      <c r="E44" s="8" t="s">
        <v>273</v>
      </c>
    </row>
    <row r="45" spans="1:5" ht="15">
      <c r="A45" s="18">
        <v>1</v>
      </c>
      <c r="B45" s="8" t="s">
        <v>255</v>
      </c>
      <c r="C45" s="8" t="s">
        <v>308</v>
      </c>
      <c r="D45" t="s">
        <v>495</v>
      </c>
      <c r="E45" s="8" t="s">
        <v>254</v>
      </c>
    </row>
    <row r="46" spans="1:5" ht="15">
      <c r="A46" s="18">
        <v>1</v>
      </c>
      <c r="B46" s="8" t="s">
        <v>277</v>
      </c>
      <c r="C46" s="8" t="s">
        <v>101</v>
      </c>
      <c r="D46" t="s">
        <v>532</v>
      </c>
      <c r="E46" s="8" t="s">
        <v>369</v>
      </c>
    </row>
    <row r="47" spans="1:5" ht="15">
      <c r="A47" s="18">
        <v>1</v>
      </c>
      <c r="B47" s="8" t="s">
        <v>241</v>
      </c>
      <c r="C47" s="8" t="s">
        <v>118</v>
      </c>
      <c r="D47" t="s">
        <v>508</v>
      </c>
      <c r="E47" s="8" t="s">
        <v>269</v>
      </c>
    </row>
    <row r="48" spans="1:5" ht="15">
      <c r="A48" s="18">
        <v>1</v>
      </c>
      <c r="B48" s="8" t="s">
        <v>177</v>
      </c>
      <c r="C48" s="8" t="s">
        <v>299</v>
      </c>
      <c r="D48" t="s">
        <v>501</v>
      </c>
      <c r="E48" s="8" t="s">
        <v>367</v>
      </c>
    </row>
    <row r="49" spans="1:5" ht="15">
      <c r="A49" s="18">
        <v>1</v>
      </c>
      <c r="B49" s="8" t="s">
        <v>176</v>
      </c>
      <c r="C49" s="8" t="s">
        <v>93</v>
      </c>
      <c r="D49" t="s">
        <v>532</v>
      </c>
      <c r="E49" s="8" t="s">
        <v>21</v>
      </c>
    </row>
    <row r="50" spans="1:5" ht="15">
      <c r="A50" s="18">
        <v>1</v>
      </c>
      <c r="B50" s="8" t="s">
        <v>97</v>
      </c>
      <c r="C50" s="8" t="s">
        <v>38</v>
      </c>
      <c r="D50" t="s">
        <v>40</v>
      </c>
      <c r="E50" s="8" t="s">
        <v>457</v>
      </c>
    </row>
    <row r="51" spans="1:5" ht="15">
      <c r="A51" s="18">
        <v>1</v>
      </c>
      <c r="B51" s="8" t="s">
        <v>173</v>
      </c>
      <c r="C51" s="8" t="s">
        <v>39</v>
      </c>
      <c r="D51" t="s">
        <v>40</v>
      </c>
      <c r="E51" s="8" t="s">
        <v>172</v>
      </c>
    </row>
    <row r="52" spans="1:5" ht="15">
      <c r="A52" s="18">
        <v>1</v>
      </c>
      <c r="B52" s="8" t="s">
        <v>161</v>
      </c>
      <c r="C52" s="8" t="s">
        <v>101</v>
      </c>
      <c r="D52" t="s">
        <v>40</v>
      </c>
      <c r="E52" s="8" t="s">
        <v>257</v>
      </c>
    </row>
    <row r="53" spans="1:5" ht="15">
      <c r="A53" s="18">
        <v>1</v>
      </c>
      <c r="B53" s="8" t="s">
        <v>194</v>
      </c>
      <c r="C53" s="8" t="s">
        <v>49</v>
      </c>
      <c r="D53" t="s">
        <v>454</v>
      </c>
      <c r="E53" s="8" t="s">
        <v>193</v>
      </c>
    </row>
    <row r="54" spans="1:5" ht="15">
      <c r="A54" s="18">
        <v>1</v>
      </c>
      <c r="B54" s="8" t="s">
        <v>199</v>
      </c>
      <c r="C54" s="8" t="s">
        <v>27</v>
      </c>
      <c r="D54" t="s">
        <v>454</v>
      </c>
      <c r="E54" s="8" t="s">
        <v>198</v>
      </c>
    </row>
    <row r="55" spans="1:5" ht="15">
      <c r="A55" s="18">
        <v>1</v>
      </c>
      <c r="B55" s="8" t="s">
        <v>192</v>
      </c>
      <c r="C55" s="8" t="s">
        <v>50</v>
      </c>
      <c r="D55" t="s">
        <v>505</v>
      </c>
      <c r="E55" s="8" t="s">
        <v>355</v>
      </c>
    </row>
    <row r="56" spans="1:5" ht="15">
      <c r="A56" s="18">
        <v>1</v>
      </c>
      <c r="B56" s="8" t="s">
        <v>197</v>
      </c>
      <c r="C56" s="8" t="s">
        <v>111</v>
      </c>
      <c r="D56" t="s">
        <v>505</v>
      </c>
      <c r="E56" s="8" t="s">
        <v>196</v>
      </c>
    </row>
    <row r="57" spans="1:5" ht="15">
      <c r="A57" s="18">
        <v>1</v>
      </c>
      <c r="B57" s="8" t="s">
        <v>462</v>
      </c>
      <c r="C57" s="8" t="s">
        <v>30</v>
      </c>
      <c r="D57" t="s">
        <v>505</v>
      </c>
      <c r="E57" s="8" t="s">
        <v>461</v>
      </c>
    </row>
    <row r="58" spans="1:5" ht="15">
      <c r="A58" s="18">
        <v>1</v>
      </c>
      <c r="B58" s="8" t="s">
        <v>201</v>
      </c>
      <c r="C58" s="8" t="s">
        <v>135</v>
      </c>
      <c r="D58" t="s">
        <v>505</v>
      </c>
      <c r="E58" s="8" t="s">
        <v>200</v>
      </c>
    </row>
    <row r="59" spans="1:5" ht="15">
      <c r="A59" s="18">
        <v>1</v>
      </c>
      <c r="B59" s="8" t="s">
        <v>204</v>
      </c>
      <c r="C59" s="8" t="s">
        <v>342</v>
      </c>
      <c r="D59" t="s">
        <v>505</v>
      </c>
      <c r="E59" s="8" t="s">
        <v>203</v>
      </c>
    </row>
    <row r="60" spans="1:5" ht="15">
      <c r="A60" s="18">
        <v>1</v>
      </c>
      <c r="B60" s="8" t="s">
        <v>207</v>
      </c>
      <c r="C60" s="8" t="s">
        <v>43</v>
      </c>
      <c r="D60" t="s">
        <v>505</v>
      </c>
      <c r="E60" s="8" t="s">
        <v>206</v>
      </c>
    </row>
    <row r="61" spans="1:5" ht="15">
      <c r="A61" s="18">
        <v>1</v>
      </c>
      <c r="B61" s="8" t="s">
        <v>210</v>
      </c>
      <c r="C61" s="8" t="s">
        <v>139</v>
      </c>
      <c r="D61" t="s">
        <v>505</v>
      </c>
      <c r="E61" s="8" t="s">
        <v>209</v>
      </c>
    </row>
    <row r="62" spans="1:5" ht="15">
      <c r="A62" s="18">
        <v>1</v>
      </c>
      <c r="B62" s="8" t="s">
        <v>213</v>
      </c>
      <c r="C62" s="8" t="s">
        <v>92</v>
      </c>
      <c r="D62" t="s">
        <v>505</v>
      </c>
      <c r="E62" s="8" t="s">
        <v>356</v>
      </c>
    </row>
    <row r="63" spans="1:5" ht="15">
      <c r="A63" s="18">
        <v>1</v>
      </c>
      <c r="B63" s="8" t="s">
        <v>218</v>
      </c>
      <c r="C63" s="8" t="s">
        <v>41</v>
      </c>
      <c r="D63" t="s">
        <v>505</v>
      </c>
      <c r="E63" s="8" t="s">
        <v>217</v>
      </c>
    </row>
    <row r="64" spans="1:5" ht="15">
      <c r="A64" s="18">
        <v>1</v>
      </c>
      <c r="B64" s="8" t="s">
        <v>226</v>
      </c>
      <c r="C64" s="8" t="s">
        <v>63</v>
      </c>
      <c r="D64" t="s">
        <v>505</v>
      </c>
      <c r="E64" s="8" t="s">
        <v>225</v>
      </c>
    </row>
    <row r="65" spans="1:5" ht="15">
      <c r="A65" s="18">
        <v>1</v>
      </c>
      <c r="B65" s="8" t="s">
        <v>230</v>
      </c>
      <c r="C65" s="8" t="s">
        <v>95</v>
      </c>
      <c r="D65" t="s">
        <v>505</v>
      </c>
      <c r="E65" s="8" t="s">
        <v>229</v>
      </c>
    </row>
    <row r="66" spans="1:5" ht="15">
      <c r="A66" s="18">
        <v>1</v>
      </c>
      <c r="B66" s="8" t="s">
        <v>234</v>
      </c>
      <c r="C66" s="8" t="s">
        <v>308</v>
      </c>
      <c r="D66" t="s">
        <v>505</v>
      </c>
      <c r="E66" s="8" t="s">
        <v>233</v>
      </c>
    </row>
    <row r="67" spans="1:5" ht="15">
      <c r="A67" s="18">
        <v>1</v>
      </c>
      <c r="B67" s="8" t="s">
        <v>111</v>
      </c>
      <c r="C67" s="8" t="s">
        <v>89</v>
      </c>
      <c r="D67" t="s">
        <v>505</v>
      </c>
      <c r="E67" s="8" t="s">
        <v>261</v>
      </c>
    </row>
    <row r="68" spans="1:5" ht="15">
      <c r="A68" s="18">
        <v>1</v>
      </c>
      <c r="B68" s="8" t="s">
        <v>379</v>
      </c>
      <c r="C68" s="8" t="s">
        <v>89</v>
      </c>
      <c r="D68" t="s">
        <v>505</v>
      </c>
      <c r="E68" s="8" t="s">
        <v>460</v>
      </c>
    </row>
    <row r="69" spans="1:5" ht="15">
      <c r="A69" s="18">
        <v>1</v>
      </c>
      <c r="B69" s="8" t="s">
        <v>126</v>
      </c>
      <c r="C69" s="8" t="s">
        <v>344</v>
      </c>
      <c r="D69" t="s">
        <v>505</v>
      </c>
      <c r="E69" s="8" t="s">
        <v>458</v>
      </c>
    </row>
    <row r="70" spans="1:5" ht="15">
      <c r="A70" s="18">
        <v>1</v>
      </c>
      <c r="B70" s="8" t="s">
        <v>212</v>
      </c>
      <c r="C70" s="8" t="s">
        <v>125</v>
      </c>
      <c r="D70" t="s">
        <v>505</v>
      </c>
      <c r="E70" s="8" t="s">
        <v>459</v>
      </c>
    </row>
    <row r="71" spans="1:5" ht="15">
      <c r="A71" s="18">
        <v>1</v>
      </c>
      <c r="B71" s="8" t="s">
        <v>263</v>
      </c>
      <c r="C71" s="8" t="s">
        <v>72</v>
      </c>
      <c r="D71" t="s">
        <v>505</v>
      </c>
      <c r="E71" s="8" t="s">
        <v>464</v>
      </c>
    </row>
    <row r="72" spans="1:5" ht="15">
      <c r="A72" s="18">
        <v>1</v>
      </c>
      <c r="B72" s="8" t="s">
        <v>264</v>
      </c>
      <c r="C72" s="8" t="s">
        <v>45</v>
      </c>
      <c r="D72" t="s">
        <v>505</v>
      </c>
      <c r="E72" s="8" t="s">
        <v>465</v>
      </c>
    </row>
    <row r="73" spans="1:5" ht="15">
      <c r="A73" s="18">
        <v>1</v>
      </c>
      <c r="B73" s="8" t="s">
        <v>331</v>
      </c>
      <c r="C73" s="8" t="s">
        <v>118</v>
      </c>
      <c r="D73" t="s">
        <v>532</v>
      </c>
      <c r="E73" s="8" t="s">
        <v>332</v>
      </c>
    </row>
    <row r="74" spans="1:5" ht="15">
      <c r="A74" s="18">
        <v>1</v>
      </c>
      <c r="B74" s="8" t="s">
        <v>475</v>
      </c>
      <c r="C74" s="8" t="s">
        <v>110</v>
      </c>
      <c r="D74" t="s">
        <v>532</v>
      </c>
      <c r="E74" s="8" t="s">
        <v>474</v>
      </c>
    </row>
    <row r="75" spans="1:5" ht="15">
      <c r="A75" s="18">
        <v>1</v>
      </c>
      <c r="B75" s="8" t="s">
        <v>297</v>
      </c>
      <c r="C75" s="8" t="s">
        <v>87</v>
      </c>
      <c r="D75" t="s">
        <v>508</v>
      </c>
      <c r="E75" s="8" t="s">
        <v>466</v>
      </c>
    </row>
    <row r="76" spans="1:5" ht="15">
      <c r="A76" s="18">
        <v>1</v>
      </c>
      <c r="B76" s="8" t="s">
        <v>453</v>
      </c>
      <c r="D76" t="s">
        <v>540</v>
      </c>
      <c r="E76" s="8" t="s">
        <v>534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3"/>
  <sheetViews>
    <sheetView zoomScalePageLayoutView="0" workbookViewId="0" topLeftCell="A1">
      <pane xSplit="1" ySplit="4" topLeftCell="K1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40" sqref="R140"/>
    </sheetView>
  </sheetViews>
  <sheetFormatPr defaultColWidth="8.796875" defaultRowHeight="15"/>
  <sheetData>
    <row r="1" spans="1:34" ht="15">
      <c r="A1" t="s">
        <v>1</v>
      </c>
      <c r="B1" t="s">
        <v>2</v>
      </c>
      <c r="E1" t="s">
        <v>3</v>
      </c>
      <c r="H1" t="s">
        <v>295</v>
      </c>
      <c r="K1" t="s">
        <v>4</v>
      </c>
      <c r="M1" t="s">
        <v>311</v>
      </c>
      <c r="O1" t="s">
        <v>294</v>
      </c>
      <c r="R1" t="s">
        <v>309</v>
      </c>
      <c r="U1" t="s">
        <v>288</v>
      </c>
      <c r="X1" t="s">
        <v>512</v>
      </c>
      <c r="Y1" t="s">
        <v>293</v>
      </c>
      <c r="AA1" t="s">
        <v>292</v>
      </c>
      <c r="AC1" t="s">
        <v>5</v>
      </c>
      <c r="AD1" t="s">
        <v>6</v>
      </c>
      <c r="AE1" t="s">
        <v>7</v>
      </c>
      <c r="AG1" t="s">
        <v>8</v>
      </c>
      <c r="AH1" t="s">
        <v>1</v>
      </c>
    </row>
    <row r="2" spans="1:34" ht="15">
      <c r="A2" t="s">
        <v>9</v>
      </c>
      <c r="B2" t="s">
        <v>10</v>
      </c>
      <c r="E2" t="s">
        <v>11</v>
      </c>
      <c r="H2" t="s">
        <v>296</v>
      </c>
      <c r="K2" t="s">
        <v>287</v>
      </c>
      <c r="M2" t="s">
        <v>0</v>
      </c>
      <c r="R2" t="s">
        <v>10</v>
      </c>
      <c r="U2" t="s">
        <v>289</v>
      </c>
      <c r="X2" t="s">
        <v>513</v>
      </c>
      <c r="Y2" t="s">
        <v>12</v>
      </c>
      <c r="AA2" t="s">
        <v>0</v>
      </c>
      <c r="AD2" t="s">
        <v>13</v>
      </c>
      <c r="AE2" t="s">
        <v>14</v>
      </c>
      <c r="AG2" t="s">
        <v>15</v>
      </c>
      <c r="AH2" t="s">
        <v>9</v>
      </c>
    </row>
    <row r="3" spans="1:34" ht="15">
      <c r="A3" t="s">
        <v>16</v>
      </c>
      <c r="B3" t="s">
        <v>17</v>
      </c>
      <c r="R3" t="s">
        <v>310</v>
      </c>
      <c r="X3" t="s">
        <v>448</v>
      </c>
      <c r="Y3" t="s">
        <v>18</v>
      </c>
      <c r="AA3" t="s">
        <v>0</v>
      </c>
      <c r="AD3" t="s">
        <v>20</v>
      </c>
      <c r="AE3" t="s">
        <v>19</v>
      </c>
      <c r="AG3" t="s">
        <v>20</v>
      </c>
      <c r="AH3" t="s">
        <v>16</v>
      </c>
    </row>
    <row r="4" spans="3:32" ht="15">
      <c r="C4" t="s">
        <v>23</v>
      </c>
      <c r="F4" t="s">
        <v>23</v>
      </c>
      <c r="G4" t="s">
        <v>24</v>
      </c>
      <c r="I4" t="s">
        <v>23</v>
      </c>
      <c r="J4" t="s">
        <v>24</v>
      </c>
      <c r="K4" t="s">
        <v>23</v>
      </c>
      <c r="L4" t="s">
        <v>24</v>
      </c>
      <c r="M4" t="s">
        <v>23</v>
      </c>
      <c r="N4" t="s">
        <v>24</v>
      </c>
      <c r="P4" t="s">
        <v>23</v>
      </c>
      <c r="Q4" t="s">
        <v>24</v>
      </c>
      <c r="S4" t="s">
        <v>23</v>
      </c>
      <c r="T4" t="s">
        <v>24</v>
      </c>
      <c r="V4" t="s">
        <v>23</v>
      </c>
      <c r="W4" t="s">
        <v>24</v>
      </c>
      <c r="X4" t="s">
        <v>450</v>
      </c>
      <c r="Y4" t="s">
        <v>23</v>
      </c>
      <c r="Z4" t="s">
        <v>24</v>
      </c>
      <c r="AA4" t="s">
        <v>23</v>
      </c>
      <c r="AB4" t="s">
        <v>24</v>
      </c>
      <c r="AC4" t="s">
        <v>24</v>
      </c>
      <c r="AD4" t="s">
        <v>23</v>
      </c>
      <c r="AE4" t="s">
        <v>23</v>
      </c>
      <c r="AF4" t="s">
        <v>24</v>
      </c>
    </row>
    <row r="6" spans="1:34" ht="15">
      <c r="A6" t="s">
        <v>82</v>
      </c>
      <c r="B6" t="s">
        <v>547</v>
      </c>
      <c r="C6">
        <v>0.4576</v>
      </c>
      <c r="D6">
        <v>0</v>
      </c>
      <c r="E6" t="s">
        <v>205</v>
      </c>
      <c r="F6">
        <v>4.4626</v>
      </c>
      <c r="G6">
        <v>1.3521</v>
      </c>
      <c r="H6" t="s">
        <v>195</v>
      </c>
      <c r="I6">
        <v>0.4917</v>
      </c>
      <c r="J6">
        <v>0</v>
      </c>
      <c r="K6">
        <v>5.4119</v>
      </c>
      <c r="L6">
        <v>1.3521</v>
      </c>
      <c r="M6">
        <v>0.0701</v>
      </c>
      <c r="N6">
        <v>0</v>
      </c>
      <c r="O6" t="s">
        <v>149</v>
      </c>
      <c r="P6">
        <v>3.4902</v>
      </c>
      <c r="Q6">
        <v>0</v>
      </c>
      <c r="X6">
        <v>0.0877</v>
      </c>
      <c r="Y6">
        <v>0.0966</v>
      </c>
      <c r="Z6">
        <v>0.3018</v>
      </c>
      <c r="AA6">
        <v>5.2334</v>
      </c>
      <c r="AB6">
        <v>0.1602</v>
      </c>
      <c r="AC6">
        <v>0.0803</v>
      </c>
      <c r="AE6">
        <v>8.978</v>
      </c>
      <c r="AF6">
        <v>0.5423</v>
      </c>
      <c r="AG6">
        <v>16.2843</v>
      </c>
      <c r="AH6" t="s">
        <v>82</v>
      </c>
    </row>
    <row r="7" spans="1:34" ht="15">
      <c r="A7" t="s">
        <v>120</v>
      </c>
      <c r="B7" t="s">
        <v>547</v>
      </c>
      <c r="C7">
        <v>0.4576</v>
      </c>
      <c r="D7">
        <v>0</v>
      </c>
      <c r="E7" t="s">
        <v>205</v>
      </c>
      <c r="F7">
        <v>4.4626</v>
      </c>
      <c r="G7">
        <v>1.3521</v>
      </c>
      <c r="H7" t="s">
        <v>195</v>
      </c>
      <c r="I7">
        <v>0.4917</v>
      </c>
      <c r="J7">
        <v>0</v>
      </c>
      <c r="K7">
        <v>5.4119</v>
      </c>
      <c r="L7">
        <v>1.3521</v>
      </c>
      <c r="M7">
        <v>0.0701</v>
      </c>
      <c r="N7">
        <v>0</v>
      </c>
      <c r="O7" t="s">
        <v>149</v>
      </c>
      <c r="P7">
        <v>3.4902</v>
      </c>
      <c r="Q7">
        <v>0</v>
      </c>
      <c r="R7" t="s">
        <v>242</v>
      </c>
      <c r="S7">
        <v>0</v>
      </c>
      <c r="T7">
        <v>0</v>
      </c>
      <c r="X7">
        <v>0.0877</v>
      </c>
      <c r="Y7">
        <v>0.0966</v>
      </c>
      <c r="Z7">
        <v>0.3018</v>
      </c>
      <c r="AA7">
        <v>5.2334</v>
      </c>
      <c r="AB7">
        <v>0.1602</v>
      </c>
      <c r="AC7">
        <v>0.0803</v>
      </c>
      <c r="AE7">
        <v>8.978</v>
      </c>
      <c r="AF7">
        <v>0.5423</v>
      </c>
      <c r="AG7">
        <v>16.2843</v>
      </c>
      <c r="AH7" t="s">
        <v>120</v>
      </c>
    </row>
    <row r="8" spans="1:34" ht="15">
      <c r="A8" t="s">
        <v>31</v>
      </c>
      <c r="B8" t="s">
        <v>547</v>
      </c>
      <c r="C8">
        <v>0.448</v>
      </c>
      <c r="D8">
        <v>0</v>
      </c>
      <c r="E8" t="s">
        <v>156</v>
      </c>
      <c r="F8">
        <v>4.5268</v>
      </c>
      <c r="G8">
        <v>1.1594</v>
      </c>
      <c r="H8" t="s">
        <v>195</v>
      </c>
      <c r="I8">
        <v>0.4813</v>
      </c>
      <c r="J8">
        <v>0</v>
      </c>
      <c r="K8">
        <v>5.4561</v>
      </c>
      <c r="L8">
        <v>1.1594</v>
      </c>
      <c r="M8">
        <v>0.0687</v>
      </c>
      <c r="N8">
        <v>0</v>
      </c>
      <c r="O8" t="s">
        <v>156</v>
      </c>
      <c r="P8">
        <v>3.5364</v>
      </c>
      <c r="Q8">
        <v>0.0521</v>
      </c>
      <c r="X8">
        <v>0.0859</v>
      </c>
      <c r="Y8">
        <v>0.0946</v>
      </c>
      <c r="Z8">
        <v>0.2985</v>
      </c>
      <c r="AA8">
        <v>5.1414</v>
      </c>
      <c r="AB8">
        <v>0.1569</v>
      </c>
      <c r="AC8">
        <v>0.0786</v>
      </c>
      <c r="AD8">
        <v>0.2031</v>
      </c>
      <c r="AE8">
        <v>9.1301</v>
      </c>
      <c r="AF8">
        <v>0.5861</v>
      </c>
      <c r="AG8">
        <v>16.331699999999998</v>
      </c>
      <c r="AH8" t="s">
        <v>31</v>
      </c>
    </row>
    <row r="9" spans="1:34" ht="15">
      <c r="A9" t="s">
        <v>38</v>
      </c>
      <c r="B9" t="s">
        <v>547</v>
      </c>
      <c r="C9">
        <v>0.448</v>
      </c>
      <c r="D9">
        <v>0</v>
      </c>
      <c r="E9" t="s">
        <v>205</v>
      </c>
      <c r="F9">
        <v>4.1345</v>
      </c>
      <c r="G9">
        <v>1.2527</v>
      </c>
      <c r="H9" t="s">
        <v>195</v>
      </c>
      <c r="I9">
        <v>0.4813</v>
      </c>
      <c r="J9">
        <v>0</v>
      </c>
      <c r="K9">
        <v>5.0638000000000005</v>
      </c>
      <c r="L9">
        <v>1.2527</v>
      </c>
      <c r="M9">
        <v>0.0687</v>
      </c>
      <c r="N9">
        <v>0</v>
      </c>
      <c r="O9" t="s">
        <v>156</v>
      </c>
      <c r="P9">
        <v>3.5364</v>
      </c>
      <c r="Q9">
        <v>0.0521</v>
      </c>
      <c r="X9">
        <v>0.0859</v>
      </c>
      <c r="Y9">
        <v>0.0946</v>
      </c>
      <c r="Z9">
        <v>0.2985</v>
      </c>
      <c r="AA9">
        <v>5.1414</v>
      </c>
      <c r="AB9">
        <v>0.1569</v>
      </c>
      <c r="AC9">
        <v>0.0786</v>
      </c>
      <c r="AD9">
        <v>0.6306</v>
      </c>
      <c r="AE9">
        <v>9.5576</v>
      </c>
      <c r="AF9">
        <v>0.5861</v>
      </c>
      <c r="AG9">
        <v>16.4602</v>
      </c>
      <c r="AH9" t="s">
        <v>38</v>
      </c>
    </row>
    <row r="10" spans="1:34" ht="15">
      <c r="A10" t="s">
        <v>59</v>
      </c>
      <c r="B10" t="s">
        <v>547</v>
      </c>
      <c r="C10">
        <v>0.448</v>
      </c>
      <c r="D10">
        <v>0</v>
      </c>
      <c r="E10" t="s">
        <v>156</v>
      </c>
      <c r="F10">
        <v>4.5268</v>
      </c>
      <c r="G10">
        <v>1.1594</v>
      </c>
      <c r="H10" t="s">
        <v>195</v>
      </c>
      <c r="I10">
        <v>0.4813</v>
      </c>
      <c r="J10">
        <v>0</v>
      </c>
      <c r="K10">
        <v>5.4561</v>
      </c>
      <c r="L10">
        <v>1.1594</v>
      </c>
      <c r="M10">
        <v>0.0687</v>
      </c>
      <c r="N10">
        <v>0</v>
      </c>
      <c r="O10" t="s">
        <v>156</v>
      </c>
      <c r="P10">
        <v>3.5364</v>
      </c>
      <c r="Q10">
        <v>0.0521</v>
      </c>
      <c r="R10" t="s">
        <v>242</v>
      </c>
      <c r="S10">
        <v>0</v>
      </c>
      <c r="T10">
        <v>0</v>
      </c>
      <c r="X10">
        <v>0.0859</v>
      </c>
      <c r="Y10">
        <v>0.0946</v>
      </c>
      <c r="Z10">
        <v>0.2985</v>
      </c>
      <c r="AA10">
        <v>5.1414</v>
      </c>
      <c r="AB10">
        <v>0.1569</v>
      </c>
      <c r="AC10">
        <v>0.0786</v>
      </c>
      <c r="AD10">
        <v>0.2031</v>
      </c>
      <c r="AE10">
        <v>9.1301</v>
      </c>
      <c r="AF10">
        <v>0.5861</v>
      </c>
      <c r="AG10">
        <v>16.331699999999998</v>
      </c>
      <c r="AH10" t="s">
        <v>59</v>
      </c>
    </row>
    <row r="11" spans="1:34" ht="15">
      <c r="A11" t="s">
        <v>112</v>
      </c>
      <c r="B11" t="s">
        <v>547</v>
      </c>
      <c r="C11">
        <v>0.448</v>
      </c>
      <c r="D11">
        <v>0</v>
      </c>
      <c r="E11" t="s">
        <v>156</v>
      </c>
      <c r="F11">
        <v>4.5268</v>
      </c>
      <c r="G11">
        <v>1.6735</v>
      </c>
      <c r="H11" t="s">
        <v>195</v>
      </c>
      <c r="I11">
        <v>0.4813</v>
      </c>
      <c r="J11">
        <v>0</v>
      </c>
      <c r="K11">
        <v>5.4561</v>
      </c>
      <c r="L11">
        <v>1.6735</v>
      </c>
      <c r="M11">
        <v>0.0687</v>
      </c>
      <c r="N11">
        <v>0</v>
      </c>
      <c r="O11" t="s">
        <v>156</v>
      </c>
      <c r="P11">
        <v>3.5364</v>
      </c>
      <c r="Q11">
        <v>0.0521</v>
      </c>
      <c r="X11">
        <v>0.0859</v>
      </c>
      <c r="Y11">
        <v>0.0946</v>
      </c>
      <c r="Z11">
        <v>0.2985</v>
      </c>
      <c r="AA11">
        <v>5.1414</v>
      </c>
      <c r="AB11">
        <v>0.1569</v>
      </c>
      <c r="AC11">
        <v>0.0786</v>
      </c>
      <c r="AD11">
        <v>0.2031</v>
      </c>
      <c r="AE11">
        <v>9.1301</v>
      </c>
      <c r="AF11">
        <v>0.5861</v>
      </c>
      <c r="AG11">
        <v>16.8458</v>
      </c>
      <c r="AH11" t="s">
        <v>112</v>
      </c>
    </row>
    <row r="12" spans="1:34" ht="15">
      <c r="A12" t="s">
        <v>113</v>
      </c>
      <c r="B12" t="s">
        <v>547</v>
      </c>
      <c r="C12">
        <v>0.448</v>
      </c>
      <c r="D12">
        <v>0</v>
      </c>
      <c r="E12" t="s">
        <v>219</v>
      </c>
      <c r="F12">
        <v>4.7421</v>
      </c>
      <c r="G12">
        <v>1.8553</v>
      </c>
      <c r="H12" t="s">
        <v>195</v>
      </c>
      <c r="I12">
        <v>0.4813</v>
      </c>
      <c r="J12">
        <v>0</v>
      </c>
      <c r="K12">
        <v>5.6714</v>
      </c>
      <c r="L12">
        <v>1.8553</v>
      </c>
      <c r="M12">
        <v>0.0687</v>
      </c>
      <c r="N12">
        <v>0</v>
      </c>
      <c r="O12" t="s">
        <v>156</v>
      </c>
      <c r="P12">
        <v>3.5364</v>
      </c>
      <c r="Q12">
        <v>0.0521</v>
      </c>
      <c r="X12">
        <v>0.0859</v>
      </c>
      <c r="Y12">
        <v>0.0946</v>
      </c>
      <c r="Z12">
        <v>0.2985</v>
      </c>
      <c r="AA12">
        <v>5.1414</v>
      </c>
      <c r="AB12">
        <v>0.1569</v>
      </c>
      <c r="AC12">
        <v>0.0786</v>
      </c>
      <c r="AD12">
        <v>0.2068</v>
      </c>
      <c r="AE12">
        <v>9.1338</v>
      </c>
      <c r="AF12">
        <v>0.5861</v>
      </c>
      <c r="AG12">
        <v>17.246599999999997</v>
      </c>
      <c r="AH12" t="s">
        <v>113</v>
      </c>
    </row>
    <row r="13" spans="1:34" ht="15">
      <c r="A13" t="s">
        <v>114</v>
      </c>
      <c r="B13" t="s">
        <v>547</v>
      </c>
      <c r="C13">
        <v>0.448</v>
      </c>
      <c r="D13">
        <v>0</v>
      </c>
      <c r="E13" t="s">
        <v>219</v>
      </c>
      <c r="F13">
        <v>4.7421</v>
      </c>
      <c r="G13">
        <v>1.8553</v>
      </c>
      <c r="H13" t="s">
        <v>195</v>
      </c>
      <c r="I13">
        <v>0.4813</v>
      </c>
      <c r="J13">
        <v>0</v>
      </c>
      <c r="K13">
        <v>5.6714</v>
      </c>
      <c r="L13">
        <v>1.8553</v>
      </c>
      <c r="M13">
        <v>0.0687</v>
      </c>
      <c r="N13">
        <v>0</v>
      </c>
      <c r="O13" t="s">
        <v>156</v>
      </c>
      <c r="P13">
        <v>3.5364</v>
      </c>
      <c r="Q13">
        <v>0.0521</v>
      </c>
      <c r="R13" t="s">
        <v>242</v>
      </c>
      <c r="S13">
        <v>0</v>
      </c>
      <c r="T13">
        <v>0</v>
      </c>
      <c r="X13">
        <v>0.0859</v>
      </c>
      <c r="Y13">
        <v>0.0946</v>
      </c>
      <c r="Z13">
        <v>0.2985</v>
      </c>
      <c r="AA13">
        <v>5.1414</v>
      </c>
      <c r="AB13">
        <v>0.1569</v>
      </c>
      <c r="AC13">
        <v>0.0786</v>
      </c>
      <c r="AD13">
        <v>0.2068</v>
      </c>
      <c r="AE13">
        <v>9.1338</v>
      </c>
      <c r="AF13">
        <v>0.5861</v>
      </c>
      <c r="AG13">
        <v>17.246599999999997</v>
      </c>
      <c r="AH13" t="s">
        <v>114</v>
      </c>
    </row>
    <row r="14" spans="1:34" ht="15">
      <c r="A14" t="s">
        <v>118</v>
      </c>
      <c r="B14" t="s">
        <v>547</v>
      </c>
      <c r="C14">
        <v>0.448</v>
      </c>
      <c r="D14">
        <v>0</v>
      </c>
      <c r="E14" t="s">
        <v>205</v>
      </c>
      <c r="F14">
        <v>4.1345</v>
      </c>
      <c r="G14">
        <v>1.2527</v>
      </c>
      <c r="H14" t="s">
        <v>195</v>
      </c>
      <c r="I14">
        <v>0.4813</v>
      </c>
      <c r="J14">
        <v>0</v>
      </c>
      <c r="K14">
        <v>5.0638000000000005</v>
      </c>
      <c r="L14">
        <v>1.2527</v>
      </c>
      <c r="M14">
        <v>0.0687</v>
      </c>
      <c r="N14">
        <v>0</v>
      </c>
      <c r="O14" t="s">
        <v>156</v>
      </c>
      <c r="P14">
        <v>3.5364</v>
      </c>
      <c r="Q14">
        <v>0.0521</v>
      </c>
      <c r="R14" t="s">
        <v>242</v>
      </c>
      <c r="S14">
        <v>0</v>
      </c>
      <c r="T14">
        <v>0</v>
      </c>
      <c r="X14">
        <v>0.0859</v>
      </c>
      <c r="Y14">
        <v>0.0946</v>
      </c>
      <c r="Z14">
        <v>0.2985</v>
      </c>
      <c r="AA14">
        <v>5.1414</v>
      </c>
      <c r="AB14">
        <v>0.1569</v>
      </c>
      <c r="AC14">
        <v>0.0786</v>
      </c>
      <c r="AD14">
        <v>0.6306</v>
      </c>
      <c r="AE14">
        <v>9.5576</v>
      </c>
      <c r="AF14">
        <v>0.5861</v>
      </c>
      <c r="AG14">
        <v>16.4602</v>
      </c>
      <c r="AH14" t="s">
        <v>118</v>
      </c>
    </row>
    <row r="15" spans="1:34" ht="15">
      <c r="A15" t="s">
        <v>342</v>
      </c>
      <c r="B15" t="s">
        <v>547</v>
      </c>
      <c r="C15">
        <v>0.448</v>
      </c>
      <c r="D15">
        <v>0</v>
      </c>
      <c r="E15" t="s">
        <v>205</v>
      </c>
      <c r="F15">
        <v>4.1345</v>
      </c>
      <c r="G15">
        <v>1.2527</v>
      </c>
      <c r="H15" t="s">
        <v>195</v>
      </c>
      <c r="I15">
        <v>0.4813</v>
      </c>
      <c r="J15">
        <v>0</v>
      </c>
      <c r="K15">
        <v>5.0638000000000005</v>
      </c>
      <c r="L15">
        <v>1.2527</v>
      </c>
      <c r="M15">
        <v>0.0687</v>
      </c>
      <c r="N15">
        <v>0</v>
      </c>
      <c r="O15" t="s">
        <v>156</v>
      </c>
      <c r="P15">
        <v>3.5364</v>
      </c>
      <c r="Q15">
        <v>0.0521</v>
      </c>
      <c r="R15" t="s">
        <v>242</v>
      </c>
      <c r="S15">
        <v>0</v>
      </c>
      <c r="T15">
        <v>0</v>
      </c>
      <c r="X15">
        <v>0.0859</v>
      </c>
      <c r="Y15">
        <v>0.0946</v>
      </c>
      <c r="Z15">
        <v>0.2985</v>
      </c>
      <c r="AA15">
        <v>5.1414</v>
      </c>
      <c r="AB15">
        <v>0.1569</v>
      </c>
      <c r="AC15">
        <v>0.0786</v>
      </c>
      <c r="AD15">
        <v>0.6306</v>
      </c>
      <c r="AE15">
        <v>9.5576</v>
      </c>
      <c r="AF15">
        <v>0.5861</v>
      </c>
      <c r="AG15">
        <v>16.4602</v>
      </c>
      <c r="AH15" t="s">
        <v>342</v>
      </c>
    </row>
    <row r="16" spans="1:34" ht="15">
      <c r="A16" t="s">
        <v>343</v>
      </c>
      <c r="B16" t="s">
        <v>547</v>
      </c>
      <c r="C16">
        <v>0.448</v>
      </c>
      <c r="D16">
        <v>0</v>
      </c>
      <c r="E16" t="s">
        <v>205</v>
      </c>
      <c r="F16">
        <v>4.1345</v>
      </c>
      <c r="G16">
        <v>1.2527</v>
      </c>
      <c r="H16" t="s">
        <v>195</v>
      </c>
      <c r="I16">
        <v>0.4813</v>
      </c>
      <c r="J16">
        <v>0</v>
      </c>
      <c r="K16">
        <v>5.0638000000000005</v>
      </c>
      <c r="L16">
        <v>1.2527</v>
      </c>
      <c r="M16">
        <v>0.0687</v>
      </c>
      <c r="N16">
        <v>0</v>
      </c>
      <c r="O16" t="s">
        <v>156</v>
      </c>
      <c r="P16">
        <v>3.5364</v>
      </c>
      <c r="Q16">
        <v>0.0521</v>
      </c>
      <c r="X16">
        <v>0.0859</v>
      </c>
      <c r="Y16">
        <v>0.0946</v>
      </c>
      <c r="Z16">
        <v>0.2985</v>
      </c>
      <c r="AA16">
        <v>5.1414</v>
      </c>
      <c r="AB16">
        <v>0.1569</v>
      </c>
      <c r="AC16">
        <v>0.0786</v>
      </c>
      <c r="AD16">
        <v>0.6306</v>
      </c>
      <c r="AE16">
        <v>9.5576</v>
      </c>
      <c r="AF16">
        <v>0.5861</v>
      </c>
      <c r="AG16">
        <v>16.4602</v>
      </c>
      <c r="AH16" t="s">
        <v>343</v>
      </c>
    </row>
    <row r="17" spans="1:34" ht="15">
      <c r="A17" t="s">
        <v>344</v>
      </c>
      <c r="B17" t="s">
        <v>547</v>
      </c>
      <c r="C17">
        <v>0.448</v>
      </c>
      <c r="D17">
        <v>0</v>
      </c>
      <c r="E17" t="s">
        <v>156</v>
      </c>
      <c r="F17">
        <v>4.5268</v>
      </c>
      <c r="G17">
        <v>1.1594</v>
      </c>
      <c r="H17" t="s">
        <v>195</v>
      </c>
      <c r="I17">
        <v>0.4813</v>
      </c>
      <c r="J17">
        <v>0</v>
      </c>
      <c r="K17">
        <v>5.4561</v>
      </c>
      <c r="L17">
        <v>1.1594</v>
      </c>
      <c r="M17">
        <v>0.0687</v>
      </c>
      <c r="N17">
        <v>0</v>
      </c>
      <c r="O17" t="s">
        <v>156</v>
      </c>
      <c r="P17">
        <v>3.5364</v>
      </c>
      <c r="Q17">
        <v>0.0521</v>
      </c>
      <c r="R17" t="s">
        <v>242</v>
      </c>
      <c r="S17">
        <v>0</v>
      </c>
      <c r="T17">
        <v>0</v>
      </c>
      <c r="X17">
        <v>0.0859</v>
      </c>
      <c r="Y17">
        <v>0.0946</v>
      </c>
      <c r="Z17">
        <v>0.2985</v>
      </c>
      <c r="AA17">
        <v>5.1414</v>
      </c>
      <c r="AB17">
        <v>0.1569</v>
      </c>
      <c r="AC17">
        <v>0.0786</v>
      </c>
      <c r="AD17">
        <v>0.2031</v>
      </c>
      <c r="AE17">
        <v>9.1301</v>
      </c>
      <c r="AF17">
        <v>0.5861</v>
      </c>
      <c r="AG17">
        <v>16.331699999999998</v>
      </c>
      <c r="AH17" t="s">
        <v>344</v>
      </c>
    </row>
    <row r="18" spans="1:34" ht="15">
      <c r="A18" t="s">
        <v>345</v>
      </c>
      <c r="B18" t="s">
        <v>547</v>
      </c>
      <c r="C18">
        <v>0.448</v>
      </c>
      <c r="D18">
        <v>0</v>
      </c>
      <c r="E18" t="s">
        <v>219</v>
      </c>
      <c r="F18">
        <v>4.7421</v>
      </c>
      <c r="G18">
        <v>1.8553</v>
      </c>
      <c r="H18" t="s">
        <v>195</v>
      </c>
      <c r="I18">
        <v>0.4813</v>
      </c>
      <c r="J18">
        <v>0</v>
      </c>
      <c r="K18">
        <v>5.6714</v>
      </c>
      <c r="L18">
        <v>1.8553</v>
      </c>
      <c r="M18">
        <v>0.0687</v>
      </c>
      <c r="N18">
        <v>0</v>
      </c>
      <c r="O18" t="s">
        <v>156</v>
      </c>
      <c r="P18">
        <v>3.5364</v>
      </c>
      <c r="Q18">
        <v>0.0521</v>
      </c>
      <c r="R18" t="s">
        <v>242</v>
      </c>
      <c r="S18">
        <v>0</v>
      </c>
      <c r="T18">
        <v>0</v>
      </c>
      <c r="X18">
        <v>0.0859</v>
      </c>
      <c r="Y18">
        <v>0.0946</v>
      </c>
      <c r="Z18">
        <v>0.2985</v>
      </c>
      <c r="AA18">
        <v>5.1414</v>
      </c>
      <c r="AB18">
        <v>0.1569</v>
      </c>
      <c r="AC18">
        <v>0.0786</v>
      </c>
      <c r="AD18">
        <v>0.2068</v>
      </c>
      <c r="AE18">
        <v>9.1338</v>
      </c>
      <c r="AF18">
        <v>0.5861</v>
      </c>
      <c r="AG18">
        <v>17.246599999999997</v>
      </c>
      <c r="AH18" t="s">
        <v>345</v>
      </c>
    </row>
    <row r="19" spans="1:34" ht="15">
      <c r="A19" t="s">
        <v>93</v>
      </c>
      <c r="B19" t="s">
        <v>547</v>
      </c>
      <c r="C19">
        <v>0.4576</v>
      </c>
      <c r="D19">
        <v>0</v>
      </c>
      <c r="E19" t="s">
        <v>180</v>
      </c>
      <c r="F19">
        <v>6.5281</v>
      </c>
      <c r="G19">
        <v>0</v>
      </c>
      <c r="H19" t="s">
        <v>180</v>
      </c>
      <c r="I19">
        <v>0.2739</v>
      </c>
      <c r="J19">
        <v>0.2134</v>
      </c>
      <c r="K19">
        <v>7.259600000000001</v>
      </c>
      <c r="L19">
        <v>0.2134</v>
      </c>
      <c r="M19">
        <v>0.068</v>
      </c>
      <c r="N19">
        <v>0</v>
      </c>
      <c r="O19" t="s">
        <v>235</v>
      </c>
      <c r="P19">
        <v>4.5884</v>
      </c>
      <c r="Q19">
        <v>0.7131</v>
      </c>
      <c r="X19">
        <v>0.0369</v>
      </c>
      <c r="Y19">
        <v>0.0936</v>
      </c>
      <c r="Z19">
        <v>0.2925</v>
      </c>
      <c r="AA19">
        <v>5.2334</v>
      </c>
      <c r="AB19">
        <v>0.1602</v>
      </c>
      <c r="AC19">
        <v>0.0778</v>
      </c>
      <c r="AD19">
        <v>0.0327</v>
      </c>
      <c r="AE19">
        <v>10.052999999999999</v>
      </c>
      <c r="AF19">
        <v>1.2436</v>
      </c>
      <c r="AG19">
        <v>18.7696</v>
      </c>
      <c r="AH19" t="s">
        <v>93</v>
      </c>
    </row>
    <row r="20" spans="1:34" ht="15">
      <c r="A20" t="s">
        <v>101</v>
      </c>
      <c r="B20" t="s">
        <v>258</v>
      </c>
      <c r="C20">
        <v>0.3565</v>
      </c>
      <c r="D20">
        <v>0</v>
      </c>
      <c r="E20" t="s">
        <v>235</v>
      </c>
      <c r="F20">
        <v>5.6663</v>
      </c>
      <c r="G20">
        <v>1.2486</v>
      </c>
      <c r="H20" t="s">
        <v>180</v>
      </c>
      <c r="I20">
        <v>0.2739</v>
      </c>
      <c r="J20">
        <v>0.2134</v>
      </c>
      <c r="K20">
        <v>6.2966999999999995</v>
      </c>
      <c r="L20">
        <v>1.462</v>
      </c>
      <c r="M20">
        <v>0.068</v>
      </c>
      <c r="N20">
        <v>0</v>
      </c>
      <c r="O20" t="s">
        <v>160</v>
      </c>
      <c r="P20">
        <v>4.8055</v>
      </c>
      <c r="Q20">
        <v>0.6908</v>
      </c>
      <c r="X20">
        <v>0.0369</v>
      </c>
      <c r="Y20">
        <v>0.0936</v>
      </c>
      <c r="Z20">
        <v>0.2925</v>
      </c>
      <c r="AA20">
        <v>5.2334</v>
      </c>
      <c r="AB20">
        <v>0.1602</v>
      </c>
      <c r="AC20">
        <v>0.0778</v>
      </c>
      <c r="AD20">
        <v>0.4692</v>
      </c>
      <c r="AE20">
        <v>10.7066</v>
      </c>
      <c r="AF20">
        <v>1.2213</v>
      </c>
      <c r="AG20">
        <v>19.6866</v>
      </c>
      <c r="AH20" t="s">
        <v>101</v>
      </c>
    </row>
    <row r="21" spans="1:34" ht="15">
      <c r="A21" t="s">
        <v>308</v>
      </c>
      <c r="B21" t="s">
        <v>258</v>
      </c>
      <c r="C21">
        <v>0.3565</v>
      </c>
      <c r="D21">
        <v>0</v>
      </c>
      <c r="E21" t="s">
        <v>235</v>
      </c>
      <c r="F21">
        <v>5.6663</v>
      </c>
      <c r="G21">
        <v>1.2486</v>
      </c>
      <c r="H21" t="s">
        <v>180</v>
      </c>
      <c r="I21">
        <v>0.2739</v>
      </c>
      <c r="J21">
        <v>0.2134</v>
      </c>
      <c r="K21">
        <v>6.2966999999999995</v>
      </c>
      <c r="L21">
        <v>1.462</v>
      </c>
      <c r="M21">
        <v>0.068</v>
      </c>
      <c r="N21">
        <v>0</v>
      </c>
      <c r="O21" t="s">
        <v>160</v>
      </c>
      <c r="P21">
        <v>4.8055</v>
      </c>
      <c r="Q21">
        <v>0.6908</v>
      </c>
      <c r="Y21">
        <v>0.0936</v>
      </c>
      <c r="Z21">
        <v>0.2925</v>
      </c>
      <c r="AC21">
        <v>0.0778</v>
      </c>
      <c r="AD21">
        <v>0.4692</v>
      </c>
      <c r="AE21">
        <v>5.4363</v>
      </c>
      <c r="AF21">
        <v>1.0611</v>
      </c>
      <c r="AG21">
        <v>14.2561</v>
      </c>
      <c r="AH21" t="s">
        <v>308</v>
      </c>
    </row>
    <row r="22" spans="1:34" ht="15">
      <c r="A22" t="s">
        <v>98</v>
      </c>
      <c r="B22" t="s">
        <v>547</v>
      </c>
      <c r="C22">
        <v>0.4576</v>
      </c>
      <c r="D22">
        <v>0</v>
      </c>
      <c r="E22" t="s">
        <v>202</v>
      </c>
      <c r="F22">
        <v>4.8906</v>
      </c>
      <c r="G22">
        <v>0.9981</v>
      </c>
      <c r="H22" t="s">
        <v>195</v>
      </c>
      <c r="I22">
        <v>0.4917</v>
      </c>
      <c r="J22">
        <v>0</v>
      </c>
      <c r="K22">
        <v>5.8399</v>
      </c>
      <c r="L22">
        <v>0.9981</v>
      </c>
      <c r="M22">
        <v>0.0701</v>
      </c>
      <c r="N22">
        <v>0</v>
      </c>
      <c r="O22" t="s">
        <v>165</v>
      </c>
      <c r="P22">
        <v>0.4053</v>
      </c>
      <c r="Q22">
        <v>0</v>
      </c>
      <c r="U22" t="s">
        <v>157</v>
      </c>
      <c r="V22">
        <v>2.75</v>
      </c>
      <c r="W22">
        <v>0</v>
      </c>
      <c r="X22">
        <v>0.0877</v>
      </c>
      <c r="Y22">
        <v>0.0966</v>
      </c>
      <c r="Z22">
        <v>0.3018</v>
      </c>
      <c r="AA22">
        <v>5.2334</v>
      </c>
      <c r="AB22">
        <v>0.1602</v>
      </c>
      <c r="AC22">
        <v>0.0803</v>
      </c>
      <c r="AE22">
        <v>8.643099999999999</v>
      </c>
      <c r="AF22">
        <v>0.5423</v>
      </c>
      <c r="AG22">
        <v>16.0234</v>
      </c>
      <c r="AH22" t="s">
        <v>98</v>
      </c>
    </row>
    <row r="23" spans="1:34" ht="15">
      <c r="A23" t="s">
        <v>94</v>
      </c>
      <c r="B23" t="s">
        <v>547</v>
      </c>
      <c r="C23">
        <v>0.4576</v>
      </c>
      <c r="D23">
        <v>0</v>
      </c>
      <c r="E23" t="s">
        <v>180</v>
      </c>
      <c r="F23">
        <v>6.5281</v>
      </c>
      <c r="G23">
        <v>0</v>
      </c>
      <c r="H23" t="s">
        <v>180</v>
      </c>
      <c r="I23">
        <v>0.2828</v>
      </c>
      <c r="J23">
        <v>0.2203</v>
      </c>
      <c r="K23">
        <v>7.2685</v>
      </c>
      <c r="L23">
        <v>0.2203</v>
      </c>
      <c r="M23">
        <v>0.0701</v>
      </c>
      <c r="N23">
        <v>0</v>
      </c>
      <c r="O23" t="s">
        <v>171</v>
      </c>
      <c r="P23">
        <v>4.1291</v>
      </c>
      <c r="Q23">
        <v>0.3909</v>
      </c>
      <c r="U23" t="s">
        <v>167</v>
      </c>
      <c r="V23">
        <v>2.4012</v>
      </c>
      <c r="W23">
        <v>0.0673</v>
      </c>
      <c r="X23">
        <v>0.0877</v>
      </c>
      <c r="Y23">
        <v>0.0966</v>
      </c>
      <c r="Z23">
        <v>0.3018</v>
      </c>
      <c r="AA23">
        <v>5.2334</v>
      </c>
      <c r="AB23">
        <v>0.1602</v>
      </c>
      <c r="AC23">
        <v>0.0803</v>
      </c>
      <c r="AE23">
        <v>12.018099999999999</v>
      </c>
      <c r="AF23">
        <v>1.0005</v>
      </c>
      <c r="AG23">
        <v>20.507399999999997</v>
      </c>
      <c r="AH23" t="s">
        <v>94</v>
      </c>
    </row>
    <row r="24" spans="1:34" ht="15">
      <c r="A24" t="s">
        <v>25</v>
      </c>
      <c r="B24" t="s">
        <v>547</v>
      </c>
      <c r="C24">
        <v>0.4185</v>
      </c>
      <c r="D24">
        <v>0</v>
      </c>
      <c r="E24" t="s">
        <v>180</v>
      </c>
      <c r="F24">
        <v>5.9188</v>
      </c>
      <c r="G24">
        <v>0</v>
      </c>
      <c r="H24" t="s">
        <v>180</v>
      </c>
      <c r="I24">
        <v>0.2565</v>
      </c>
      <c r="J24">
        <v>0.2</v>
      </c>
      <c r="K24">
        <v>6.5938</v>
      </c>
      <c r="L24">
        <v>0.2</v>
      </c>
      <c r="M24">
        <v>0.0646</v>
      </c>
      <c r="N24">
        <v>0</v>
      </c>
      <c r="O24" t="s">
        <v>180</v>
      </c>
      <c r="P24">
        <v>6.5802</v>
      </c>
      <c r="Q24">
        <v>0.1752</v>
      </c>
      <c r="X24">
        <v>0.0319</v>
      </c>
      <c r="Y24">
        <v>0.089</v>
      </c>
      <c r="Z24">
        <v>0.2776</v>
      </c>
      <c r="AA24">
        <v>4.7863</v>
      </c>
      <c r="AB24">
        <v>0.1469</v>
      </c>
      <c r="AC24">
        <v>0.0739</v>
      </c>
      <c r="AD24">
        <v>2.1646</v>
      </c>
      <c r="AE24">
        <v>13.7166</v>
      </c>
      <c r="AF24">
        <v>0.6736</v>
      </c>
      <c r="AG24">
        <v>21.184</v>
      </c>
      <c r="AH24" t="s">
        <v>25</v>
      </c>
    </row>
    <row r="25" spans="1:34" ht="15">
      <c r="A25" t="s">
        <v>28</v>
      </c>
      <c r="B25" t="s">
        <v>547</v>
      </c>
      <c r="C25">
        <v>0.4185</v>
      </c>
      <c r="D25">
        <v>0</v>
      </c>
      <c r="E25" t="s">
        <v>202</v>
      </c>
      <c r="F25">
        <v>4.7425</v>
      </c>
      <c r="G25">
        <v>0.968</v>
      </c>
      <c r="H25" t="s">
        <v>195</v>
      </c>
      <c r="I25">
        <v>0.4689</v>
      </c>
      <c r="J25">
        <v>0</v>
      </c>
      <c r="K25">
        <v>5.629899999999999</v>
      </c>
      <c r="L25">
        <v>0.968</v>
      </c>
      <c r="M25">
        <v>0.0646</v>
      </c>
      <c r="N25">
        <v>0</v>
      </c>
      <c r="O25" t="s">
        <v>180</v>
      </c>
      <c r="P25">
        <v>6.5802</v>
      </c>
      <c r="Q25">
        <v>0.1752</v>
      </c>
      <c r="X25">
        <v>0.0829</v>
      </c>
      <c r="Y25">
        <v>0.089</v>
      </c>
      <c r="Z25">
        <v>0.2776</v>
      </c>
      <c r="AA25">
        <v>4.7863</v>
      </c>
      <c r="AB25">
        <v>0.1469</v>
      </c>
      <c r="AC25">
        <v>0.0739</v>
      </c>
      <c r="AD25">
        <v>1.7094999999999998</v>
      </c>
      <c r="AE25">
        <v>13.3125</v>
      </c>
      <c r="AF25">
        <v>0.6736</v>
      </c>
      <c r="AG25">
        <v>20.584</v>
      </c>
      <c r="AH25" t="s">
        <v>28</v>
      </c>
    </row>
    <row r="26" spans="1:34" ht="15">
      <c r="A26" t="s">
        <v>29</v>
      </c>
      <c r="B26" t="s">
        <v>547</v>
      </c>
      <c r="C26">
        <v>0.4185</v>
      </c>
      <c r="D26">
        <v>0</v>
      </c>
      <c r="E26" t="s">
        <v>211</v>
      </c>
      <c r="F26">
        <v>4.2358</v>
      </c>
      <c r="G26">
        <v>2.0395</v>
      </c>
      <c r="H26" t="s">
        <v>180</v>
      </c>
      <c r="I26">
        <v>0.2565</v>
      </c>
      <c r="J26">
        <v>0.2</v>
      </c>
      <c r="K26">
        <v>4.9108</v>
      </c>
      <c r="L26">
        <v>2.2395</v>
      </c>
      <c r="M26">
        <v>0.0646</v>
      </c>
      <c r="N26">
        <v>0</v>
      </c>
      <c r="O26" t="s">
        <v>180</v>
      </c>
      <c r="P26">
        <v>6.5802</v>
      </c>
      <c r="Q26">
        <v>0.1752</v>
      </c>
      <c r="X26">
        <v>0.0829</v>
      </c>
      <c r="Y26">
        <v>0.089</v>
      </c>
      <c r="Z26">
        <v>0.2776</v>
      </c>
      <c r="AA26">
        <v>4.7863</v>
      </c>
      <c r="AB26">
        <v>0.1469</v>
      </c>
      <c r="AC26">
        <v>0.0739</v>
      </c>
      <c r="AD26">
        <v>2.1529</v>
      </c>
      <c r="AE26">
        <v>13.755899999999999</v>
      </c>
      <c r="AF26">
        <v>0.6736</v>
      </c>
      <c r="AG26">
        <v>21.5798</v>
      </c>
      <c r="AH26" t="s">
        <v>29</v>
      </c>
    </row>
    <row r="27" spans="1:34" ht="15">
      <c r="A27" t="s">
        <v>37</v>
      </c>
      <c r="B27" t="s">
        <v>547</v>
      </c>
      <c r="C27">
        <v>0.4185</v>
      </c>
      <c r="D27">
        <v>0</v>
      </c>
      <c r="E27" t="s">
        <v>205</v>
      </c>
      <c r="F27">
        <v>4.3289</v>
      </c>
      <c r="G27">
        <v>1.3116</v>
      </c>
      <c r="H27" t="s">
        <v>195</v>
      </c>
      <c r="I27">
        <v>0.4689</v>
      </c>
      <c r="J27">
        <v>0</v>
      </c>
      <c r="K27">
        <v>5.2162999999999995</v>
      </c>
      <c r="L27">
        <v>1.3116</v>
      </c>
      <c r="M27">
        <v>0.0646</v>
      </c>
      <c r="N27">
        <v>0</v>
      </c>
      <c r="O27" t="s">
        <v>180</v>
      </c>
      <c r="P27">
        <v>6.5802</v>
      </c>
      <c r="Q27">
        <v>0.1752</v>
      </c>
      <c r="X27">
        <v>0.0829</v>
      </c>
      <c r="Y27">
        <v>0.089</v>
      </c>
      <c r="Z27">
        <v>0.2776</v>
      </c>
      <c r="AA27">
        <v>4.7863</v>
      </c>
      <c r="AB27">
        <v>0.1469</v>
      </c>
      <c r="AC27">
        <v>0.0739</v>
      </c>
      <c r="AD27">
        <v>1.7054999999999998</v>
      </c>
      <c r="AE27">
        <v>13.3085</v>
      </c>
      <c r="AF27">
        <v>0.6736</v>
      </c>
      <c r="AG27">
        <v>20.51</v>
      </c>
      <c r="AH27" t="s">
        <v>37</v>
      </c>
    </row>
    <row r="28" spans="1:34" ht="15">
      <c r="A28" t="s">
        <v>53</v>
      </c>
      <c r="B28" t="s">
        <v>547</v>
      </c>
      <c r="C28">
        <v>0.4185</v>
      </c>
      <c r="D28">
        <v>0</v>
      </c>
      <c r="E28" t="s">
        <v>211</v>
      </c>
      <c r="F28">
        <v>4.2358</v>
      </c>
      <c r="G28">
        <v>2.0395</v>
      </c>
      <c r="H28" t="s">
        <v>195</v>
      </c>
      <c r="I28">
        <v>0.4689</v>
      </c>
      <c r="J28">
        <v>0</v>
      </c>
      <c r="K28">
        <v>5.1232</v>
      </c>
      <c r="L28">
        <v>2.0395</v>
      </c>
      <c r="M28">
        <v>0.0646</v>
      </c>
      <c r="N28">
        <v>0</v>
      </c>
      <c r="O28" t="s">
        <v>180</v>
      </c>
      <c r="P28">
        <v>6.5802</v>
      </c>
      <c r="Q28">
        <v>0.1752</v>
      </c>
      <c r="X28">
        <v>0.0829</v>
      </c>
      <c r="Y28">
        <v>0.089</v>
      </c>
      <c r="Z28">
        <v>0.2776</v>
      </c>
      <c r="AA28">
        <v>4.7863</v>
      </c>
      <c r="AB28">
        <v>0.1469</v>
      </c>
      <c r="AC28">
        <v>0.0739</v>
      </c>
      <c r="AD28">
        <v>2.1291</v>
      </c>
      <c r="AE28">
        <v>13.7321</v>
      </c>
      <c r="AF28">
        <v>0.6736</v>
      </c>
      <c r="AG28">
        <v>21.5684</v>
      </c>
      <c r="AH28" t="s">
        <v>53</v>
      </c>
    </row>
    <row r="29" spans="1:34" ht="15">
      <c r="A29" t="s">
        <v>62</v>
      </c>
      <c r="B29" t="s">
        <v>547</v>
      </c>
      <c r="C29">
        <v>0.4185</v>
      </c>
      <c r="D29">
        <v>0</v>
      </c>
      <c r="E29" t="s">
        <v>180</v>
      </c>
      <c r="F29">
        <v>5.9188</v>
      </c>
      <c r="G29">
        <v>0</v>
      </c>
      <c r="H29" t="s">
        <v>180</v>
      </c>
      <c r="I29">
        <v>0.2565</v>
      </c>
      <c r="J29">
        <v>0.2</v>
      </c>
      <c r="K29">
        <v>6.5938</v>
      </c>
      <c r="L29">
        <v>0.2</v>
      </c>
      <c r="M29">
        <v>0.0646</v>
      </c>
      <c r="N29">
        <v>0</v>
      </c>
      <c r="O29" t="s">
        <v>180</v>
      </c>
      <c r="P29">
        <v>6.5802</v>
      </c>
      <c r="Q29">
        <v>0.1752</v>
      </c>
      <c r="X29">
        <v>0.0319</v>
      </c>
      <c r="AA29">
        <v>4.7863</v>
      </c>
      <c r="AB29">
        <v>0.1469</v>
      </c>
      <c r="AC29">
        <v>0.0739</v>
      </c>
      <c r="AD29">
        <v>2.1328</v>
      </c>
      <c r="AE29">
        <v>13.5958</v>
      </c>
      <c r="AF29">
        <v>0.396</v>
      </c>
      <c r="AG29">
        <v>20.785600000000002</v>
      </c>
      <c r="AH29" t="s">
        <v>62</v>
      </c>
    </row>
    <row r="30" spans="1:34" ht="15">
      <c r="A30" t="s">
        <v>63</v>
      </c>
      <c r="B30" t="s">
        <v>174</v>
      </c>
      <c r="C30">
        <v>0.1538</v>
      </c>
      <c r="D30">
        <v>0</v>
      </c>
      <c r="E30" t="s">
        <v>227</v>
      </c>
      <c r="F30">
        <v>4.693</v>
      </c>
      <c r="G30">
        <v>1.8713</v>
      </c>
      <c r="H30" t="s">
        <v>180</v>
      </c>
      <c r="I30">
        <v>0.2565</v>
      </c>
      <c r="J30">
        <v>0.2</v>
      </c>
      <c r="K30">
        <v>5.1033</v>
      </c>
      <c r="L30">
        <v>2.0713</v>
      </c>
      <c r="M30">
        <v>0.0646</v>
      </c>
      <c r="N30">
        <v>0</v>
      </c>
      <c r="O30" t="s">
        <v>180</v>
      </c>
      <c r="P30">
        <v>6.5802</v>
      </c>
      <c r="Q30">
        <v>0.1752</v>
      </c>
      <c r="X30">
        <v>0.0319</v>
      </c>
      <c r="Y30">
        <v>0.089</v>
      </c>
      <c r="Z30">
        <v>0.2776</v>
      </c>
      <c r="AA30">
        <v>4.7863</v>
      </c>
      <c r="AB30">
        <v>0.1469</v>
      </c>
      <c r="AC30">
        <v>0.0739</v>
      </c>
      <c r="AD30">
        <v>1.5162</v>
      </c>
      <c r="AE30">
        <v>13.0682</v>
      </c>
      <c r="AF30">
        <v>0.6736</v>
      </c>
      <c r="AG30">
        <v>20.9164</v>
      </c>
      <c r="AH30" t="s">
        <v>63</v>
      </c>
    </row>
    <row r="31" spans="1:34" ht="15">
      <c r="A31" t="s">
        <v>64</v>
      </c>
      <c r="B31" t="s">
        <v>547</v>
      </c>
      <c r="C31">
        <v>0.4185</v>
      </c>
      <c r="D31">
        <v>0</v>
      </c>
      <c r="E31" t="s">
        <v>180</v>
      </c>
      <c r="F31">
        <v>5.9188</v>
      </c>
      <c r="G31">
        <v>0</v>
      </c>
      <c r="H31" t="s">
        <v>180</v>
      </c>
      <c r="I31">
        <v>0.2565</v>
      </c>
      <c r="J31">
        <v>0.2</v>
      </c>
      <c r="K31">
        <v>6.5938</v>
      </c>
      <c r="L31">
        <v>0.2</v>
      </c>
      <c r="M31">
        <v>0.0646</v>
      </c>
      <c r="N31">
        <v>0</v>
      </c>
      <c r="O31" t="s">
        <v>180</v>
      </c>
      <c r="P31">
        <v>6.5802</v>
      </c>
      <c r="Q31">
        <v>0.1752</v>
      </c>
      <c r="R31" t="s">
        <v>239</v>
      </c>
      <c r="S31">
        <v>0.4313</v>
      </c>
      <c r="T31">
        <v>0</v>
      </c>
      <c r="X31">
        <v>0.0319</v>
      </c>
      <c r="Y31">
        <v>0.089</v>
      </c>
      <c r="Z31">
        <v>0.2776</v>
      </c>
      <c r="AA31">
        <v>4.7863</v>
      </c>
      <c r="AB31">
        <v>0.1469</v>
      </c>
      <c r="AC31">
        <v>0.0739</v>
      </c>
      <c r="AD31">
        <v>2.1646</v>
      </c>
      <c r="AE31">
        <v>14.1479</v>
      </c>
      <c r="AF31">
        <v>0.6736</v>
      </c>
      <c r="AG31">
        <v>21.6153</v>
      </c>
      <c r="AH31" t="s">
        <v>64</v>
      </c>
    </row>
    <row r="32" spans="1:34" ht="15">
      <c r="A32" t="s">
        <v>68</v>
      </c>
      <c r="B32" t="s">
        <v>547</v>
      </c>
      <c r="C32">
        <v>0.4185</v>
      </c>
      <c r="D32">
        <v>0</v>
      </c>
      <c r="E32" t="s">
        <v>231</v>
      </c>
      <c r="F32">
        <v>4.8849</v>
      </c>
      <c r="G32">
        <v>1.7276</v>
      </c>
      <c r="H32" t="s">
        <v>180</v>
      </c>
      <c r="I32">
        <v>0.2565</v>
      </c>
      <c r="J32">
        <v>0.2</v>
      </c>
      <c r="K32">
        <v>5.5599</v>
      </c>
      <c r="L32">
        <v>1.9276</v>
      </c>
      <c r="M32">
        <v>0.0646</v>
      </c>
      <c r="N32">
        <v>0</v>
      </c>
      <c r="O32" t="s">
        <v>180</v>
      </c>
      <c r="P32">
        <v>6.5802</v>
      </c>
      <c r="Q32">
        <v>0.1752</v>
      </c>
      <c r="R32" t="s">
        <v>244</v>
      </c>
      <c r="S32">
        <v>0</v>
      </c>
      <c r="T32">
        <v>0</v>
      </c>
      <c r="X32">
        <v>0.0319</v>
      </c>
      <c r="Y32">
        <v>0.089</v>
      </c>
      <c r="Z32">
        <v>0.2776</v>
      </c>
      <c r="AA32">
        <v>4.7863</v>
      </c>
      <c r="AB32">
        <v>0.1469</v>
      </c>
      <c r="AC32">
        <v>0.0739</v>
      </c>
      <c r="AD32">
        <v>1.5553</v>
      </c>
      <c r="AE32">
        <v>13.107299999999999</v>
      </c>
      <c r="AF32">
        <v>0.6736</v>
      </c>
      <c r="AG32">
        <v>21.2684</v>
      </c>
      <c r="AH32" t="s">
        <v>68</v>
      </c>
    </row>
    <row r="33" spans="1:34" ht="15">
      <c r="A33" t="s">
        <v>70</v>
      </c>
      <c r="B33" t="s">
        <v>547</v>
      </c>
      <c r="C33">
        <v>0.4185</v>
      </c>
      <c r="D33">
        <v>0</v>
      </c>
      <c r="E33" t="s">
        <v>202</v>
      </c>
      <c r="F33">
        <v>4.7425</v>
      </c>
      <c r="G33">
        <v>0.968</v>
      </c>
      <c r="H33" t="s">
        <v>195</v>
      </c>
      <c r="I33">
        <v>0.4689</v>
      </c>
      <c r="J33">
        <v>0</v>
      </c>
      <c r="K33">
        <v>5.629899999999999</v>
      </c>
      <c r="L33">
        <v>0.968</v>
      </c>
      <c r="M33">
        <v>0.0646</v>
      </c>
      <c r="N33">
        <v>0</v>
      </c>
      <c r="O33" t="s">
        <v>180</v>
      </c>
      <c r="P33">
        <v>6.5802</v>
      </c>
      <c r="Q33">
        <v>0.1752</v>
      </c>
      <c r="R33" t="s">
        <v>242</v>
      </c>
      <c r="S33">
        <v>0</v>
      </c>
      <c r="T33">
        <v>0</v>
      </c>
      <c r="X33">
        <v>0.0829</v>
      </c>
      <c r="Y33">
        <v>0.089</v>
      </c>
      <c r="Z33">
        <v>0.2776</v>
      </c>
      <c r="AA33">
        <v>4.7863</v>
      </c>
      <c r="AB33">
        <v>0.1469</v>
      </c>
      <c r="AC33">
        <v>0.0739</v>
      </c>
      <c r="AD33">
        <v>1.7094999999999998</v>
      </c>
      <c r="AE33">
        <v>13.3125</v>
      </c>
      <c r="AF33">
        <v>0.6736</v>
      </c>
      <c r="AG33">
        <v>20.584</v>
      </c>
      <c r="AH33" t="s">
        <v>70</v>
      </c>
    </row>
    <row r="34" spans="1:34" ht="15">
      <c r="A34" t="s">
        <v>71</v>
      </c>
      <c r="B34" t="s">
        <v>547</v>
      </c>
      <c r="C34">
        <v>0.4185</v>
      </c>
      <c r="D34">
        <v>0</v>
      </c>
      <c r="E34" t="s">
        <v>211</v>
      </c>
      <c r="F34">
        <v>4.2358</v>
      </c>
      <c r="G34">
        <v>2.0395</v>
      </c>
      <c r="H34" t="s">
        <v>195</v>
      </c>
      <c r="I34">
        <v>0.4689</v>
      </c>
      <c r="J34">
        <v>0</v>
      </c>
      <c r="K34">
        <v>5.1232</v>
      </c>
      <c r="L34">
        <v>2.0395</v>
      </c>
      <c r="M34">
        <v>0.0646</v>
      </c>
      <c r="N34">
        <v>0</v>
      </c>
      <c r="O34" t="s">
        <v>180</v>
      </c>
      <c r="P34">
        <v>6.5802</v>
      </c>
      <c r="Q34">
        <v>0.1752</v>
      </c>
      <c r="R34" t="s">
        <v>242</v>
      </c>
      <c r="S34">
        <v>0</v>
      </c>
      <c r="T34">
        <v>0</v>
      </c>
      <c r="X34">
        <v>0.0829</v>
      </c>
      <c r="Y34">
        <v>0.089</v>
      </c>
      <c r="Z34">
        <v>0.2776</v>
      </c>
      <c r="AA34">
        <v>4.7863</v>
      </c>
      <c r="AB34">
        <v>0.1469</v>
      </c>
      <c r="AC34">
        <v>0.0739</v>
      </c>
      <c r="AD34">
        <v>2.1291</v>
      </c>
      <c r="AE34">
        <v>13.7321</v>
      </c>
      <c r="AF34">
        <v>0.6736</v>
      </c>
      <c r="AG34">
        <v>21.5684</v>
      </c>
      <c r="AH34" t="s">
        <v>71</v>
      </c>
    </row>
    <row r="35" spans="1:34" ht="15">
      <c r="A35" t="s">
        <v>75</v>
      </c>
      <c r="B35" t="s">
        <v>547</v>
      </c>
      <c r="C35">
        <v>0.4185</v>
      </c>
      <c r="D35">
        <v>0</v>
      </c>
      <c r="E35" t="s">
        <v>219</v>
      </c>
      <c r="F35">
        <v>4.7448</v>
      </c>
      <c r="G35">
        <v>1.8563</v>
      </c>
      <c r="H35" t="s">
        <v>195</v>
      </c>
      <c r="I35">
        <v>0.4689</v>
      </c>
      <c r="J35">
        <v>0</v>
      </c>
      <c r="K35">
        <v>5.632199999999999</v>
      </c>
      <c r="L35">
        <v>1.8563</v>
      </c>
      <c r="M35">
        <v>0.0646</v>
      </c>
      <c r="N35">
        <v>0</v>
      </c>
      <c r="O35" t="s">
        <v>180</v>
      </c>
      <c r="P35">
        <v>6.5802</v>
      </c>
      <c r="Q35">
        <v>0.1752</v>
      </c>
      <c r="X35">
        <v>0.0829</v>
      </c>
      <c r="Y35">
        <v>0.089</v>
      </c>
      <c r="Z35">
        <v>0.2776</v>
      </c>
      <c r="AA35">
        <v>4.7863</v>
      </c>
      <c r="AB35">
        <v>0.1469</v>
      </c>
      <c r="AC35">
        <v>0.0739</v>
      </c>
      <c r="AD35">
        <v>1.5312999999999999</v>
      </c>
      <c r="AE35">
        <v>13.1343</v>
      </c>
      <c r="AF35">
        <v>0.6736</v>
      </c>
      <c r="AG35">
        <v>21.2964</v>
      </c>
      <c r="AH35" t="s">
        <v>75</v>
      </c>
    </row>
    <row r="36" spans="1:34" ht="15">
      <c r="A36" t="s">
        <v>158</v>
      </c>
      <c r="B36" t="s">
        <v>547</v>
      </c>
      <c r="C36">
        <v>0.4185</v>
      </c>
      <c r="D36">
        <v>0</v>
      </c>
      <c r="E36" t="s">
        <v>180</v>
      </c>
      <c r="F36">
        <v>5.9188</v>
      </c>
      <c r="G36">
        <v>0</v>
      </c>
      <c r="H36" t="s">
        <v>180</v>
      </c>
      <c r="I36">
        <v>0.2565</v>
      </c>
      <c r="J36">
        <v>0.2</v>
      </c>
      <c r="K36">
        <v>6.5938</v>
      </c>
      <c r="L36">
        <v>0.2</v>
      </c>
      <c r="M36">
        <v>0.0646</v>
      </c>
      <c r="N36">
        <v>0</v>
      </c>
      <c r="O36" t="s">
        <v>180</v>
      </c>
      <c r="P36">
        <v>6.5802</v>
      </c>
      <c r="Q36">
        <v>0.1752</v>
      </c>
      <c r="X36">
        <v>0.0829</v>
      </c>
      <c r="Y36">
        <v>0.089</v>
      </c>
      <c r="Z36">
        <v>0.2776</v>
      </c>
      <c r="AA36">
        <v>4.7863</v>
      </c>
      <c r="AB36">
        <v>0.1469</v>
      </c>
      <c r="AC36">
        <v>0.0739</v>
      </c>
      <c r="AD36">
        <v>2.1644</v>
      </c>
      <c r="AE36">
        <v>13.7674</v>
      </c>
      <c r="AF36">
        <v>0.6736</v>
      </c>
      <c r="AG36">
        <v>21.2348</v>
      </c>
      <c r="AH36" t="s">
        <v>158</v>
      </c>
    </row>
    <row r="37" spans="1:34" ht="15">
      <c r="A37" t="s">
        <v>95</v>
      </c>
      <c r="B37" t="s">
        <v>547</v>
      </c>
      <c r="C37">
        <v>0.4185</v>
      </c>
      <c r="D37">
        <v>0</v>
      </c>
      <c r="E37" t="s">
        <v>231</v>
      </c>
      <c r="F37">
        <v>4.8849</v>
      </c>
      <c r="G37">
        <v>1.7276</v>
      </c>
      <c r="H37" t="s">
        <v>180</v>
      </c>
      <c r="I37">
        <v>0.2565</v>
      </c>
      <c r="J37">
        <v>0.2</v>
      </c>
      <c r="K37">
        <v>5.5599</v>
      </c>
      <c r="L37">
        <v>1.9276</v>
      </c>
      <c r="M37">
        <v>0.0646</v>
      </c>
      <c r="N37">
        <v>0</v>
      </c>
      <c r="O37" t="s">
        <v>180</v>
      </c>
      <c r="P37">
        <v>6.5802</v>
      </c>
      <c r="Q37">
        <v>0.1752</v>
      </c>
      <c r="X37">
        <v>0.0319</v>
      </c>
      <c r="Y37">
        <v>0.089</v>
      </c>
      <c r="Z37">
        <v>0.2776</v>
      </c>
      <c r="AA37">
        <v>4.7863</v>
      </c>
      <c r="AB37">
        <v>0.1469</v>
      </c>
      <c r="AC37">
        <v>0.0739</v>
      </c>
      <c r="AD37">
        <v>1.5553</v>
      </c>
      <c r="AE37">
        <v>13.107299999999999</v>
      </c>
      <c r="AF37">
        <v>0.6736</v>
      </c>
      <c r="AG37">
        <v>21.2684</v>
      </c>
      <c r="AH37" t="s">
        <v>95</v>
      </c>
    </row>
    <row r="38" spans="1:34" ht="15">
      <c r="A38" t="s">
        <v>111</v>
      </c>
      <c r="B38" t="s">
        <v>547</v>
      </c>
      <c r="C38">
        <v>0.4185</v>
      </c>
      <c r="D38">
        <v>0</v>
      </c>
      <c r="E38" t="s">
        <v>180</v>
      </c>
      <c r="F38">
        <v>5.9188</v>
      </c>
      <c r="G38">
        <v>0</v>
      </c>
      <c r="H38" t="s">
        <v>195</v>
      </c>
      <c r="I38">
        <v>0.4689</v>
      </c>
      <c r="J38">
        <v>0</v>
      </c>
      <c r="K38">
        <v>6.8062</v>
      </c>
      <c r="L38">
        <v>0</v>
      </c>
      <c r="M38">
        <v>0.0646</v>
      </c>
      <c r="N38">
        <v>0</v>
      </c>
      <c r="O38" t="s">
        <v>180</v>
      </c>
      <c r="P38">
        <v>6.5802</v>
      </c>
      <c r="Q38">
        <v>0.1752</v>
      </c>
      <c r="X38">
        <v>0.0829</v>
      </c>
      <c r="Y38">
        <v>0.089</v>
      </c>
      <c r="Z38">
        <v>0.2776</v>
      </c>
      <c r="AA38">
        <v>4.7863</v>
      </c>
      <c r="AB38">
        <v>0.1469</v>
      </c>
      <c r="AC38">
        <v>0.0739</v>
      </c>
      <c r="AD38">
        <v>2.1406</v>
      </c>
      <c r="AE38">
        <v>13.743599999999999</v>
      </c>
      <c r="AF38">
        <v>0.6736</v>
      </c>
      <c r="AG38">
        <v>21.223399999999998</v>
      </c>
      <c r="AH38" t="s">
        <v>111</v>
      </c>
    </row>
    <row r="39" spans="1:34" ht="15">
      <c r="A39" t="s">
        <v>117</v>
      </c>
      <c r="B39" t="s">
        <v>174</v>
      </c>
      <c r="C39">
        <v>0.1538</v>
      </c>
      <c r="D39">
        <v>0</v>
      </c>
      <c r="E39" t="s">
        <v>214</v>
      </c>
      <c r="F39">
        <v>4.9725</v>
      </c>
      <c r="G39">
        <v>0.3035</v>
      </c>
      <c r="H39" t="s">
        <v>180</v>
      </c>
      <c r="I39">
        <v>0.2565</v>
      </c>
      <c r="J39">
        <v>0.2</v>
      </c>
      <c r="K39">
        <v>5.3828000000000005</v>
      </c>
      <c r="L39">
        <v>0.5035000000000001</v>
      </c>
      <c r="M39">
        <v>0.0646</v>
      </c>
      <c r="N39">
        <v>0</v>
      </c>
      <c r="O39" t="s">
        <v>180</v>
      </c>
      <c r="P39">
        <v>6.5802</v>
      </c>
      <c r="Q39">
        <v>0.1752</v>
      </c>
      <c r="X39">
        <v>0.0829</v>
      </c>
      <c r="Y39">
        <v>0.089</v>
      </c>
      <c r="Z39">
        <v>0.2776</v>
      </c>
      <c r="AA39">
        <v>4.7863</v>
      </c>
      <c r="AB39">
        <v>0.1469</v>
      </c>
      <c r="AC39">
        <v>0.0739</v>
      </c>
      <c r="AD39">
        <v>1.516</v>
      </c>
      <c r="AE39">
        <v>13.119</v>
      </c>
      <c r="AF39">
        <v>0.6736</v>
      </c>
      <c r="AG39">
        <v>19.6789</v>
      </c>
      <c r="AH39" t="s">
        <v>117</v>
      </c>
    </row>
    <row r="40" spans="1:34" ht="15">
      <c r="A40" t="s">
        <v>121</v>
      </c>
      <c r="B40" t="s">
        <v>547</v>
      </c>
      <c r="C40">
        <v>0.4185</v>
      </c>
      <c r="D40">
        <v>0</v>
      </c>
      <c r="E40" t="s">
        <v>205</v>
      </c>
      <c r="F40">
        <v>4.3289</v>
      </c>
      <c r="G40">
        <v>1.3116</v>
      </c>
      <c r="H40" t="s">
        <v>195</v>
      </c>
      <c r="I40">
        <v>0.4689</v>
      </c>
      <c r="J40">
        <v>0</v>
      </c>
      <c r="K40">
        <v>5.2162999999999995</v>
      </c>
      <c r="L40">
        <v>1.3116</v>
      </c>
      <c r="M40">
        <v>0.0646</v>
      </c>
      <c r="N40">
        <v>0</v>
      </c>
      <c r="O40" t="s">
        <v>180</v>
      </c>
      <c r="P40">
        <v>6.5802</v>
      </c>
      <c r="Q40">
        <v>0.1752</v>
      </c>
      <c r="R40" t="s">
        <v>242</v>
      </c>
      <c r="S40">
        <v>0</v>
      </c>
      <c r="T40">
        <v>0</v>
      </c>
      <c r="X40">
        <v>0.0829</v>
      </c>
      <c r="Y40">
        <v>0.089</v>
      </c>
      <c r="Z40">
        <v>0.2776</v>
      </c>
      <c r="AA40">
        <v>4.7863</v>
      </c>
      <c r="AB40">
        <v>0.1469</v>
      </c>
      <c r="AC40">
        <v>0.0739</v>
      </c>
      <c r="AD40">
        <v>1.7054999999999998</v>
      </c>
      <c r="AE40">
        <v>13.3085</v>
      </c>
      <c r="AF40">
        <v>0.6736</v>
      </c>
      <c r="AG40">
        <v>20.51</v>
      </c>
      <c r="AH40" t="s">
        <v>121</v>
      </c>
    </row>
    <row r="41" spans="1:34" ht="15">
      <c r="A41" t="s">
        <v>122</v>
      </c>
      <c r="B41" t="s">
        <v>547</v>
      </c>
      <c r="C41">
        <v>0.4185</v>
      </c>
      <c r="D41">
        <v>0</v>
      </c>
      <c r="E41" t="s">
        <v>219</v>
      </c>
      <c r="F41">
        <v>4.7448</v>
      </c>
      <c r="G41">
        <v>1.8563</v>
      </c>
      <c r="H41" t="s">
        <v>195</v>
      </c>
      <c r="I41">
        <v>0.4689</v>
      </c>
      <c r="J41">
        <v>0</v>
      </c>
      <c r="K41">
        <v>5.632199999999999</v>
      </c>
      <c r="L41">
        <v>1.8563</v>
      </c>
      <c r="M41">
        <v>0.0646</v>
      </c>
      <c r="N41">
        <v>0</v>
      </c>
      <c r="O41" t="s">
        <v>180</v>
      </c>
      <c r="P41">
        <v>6.5802</v>
      </c>
      <c r="Q41">
        <v>0.1752</v>
      </c>
      <c r="R41" t="s">
        <v>242</v>
      </c>
      <c r="S41">
        <v>0</v>
      </c>
      <c r="T41">
        <v>0</v>
      </c>
      <c r="X41">
        <v>0.0829</v>
      </c>
      <c r="Y41">
        <v>0.089</v>
      </c>
      <c r="Z41">
        <v>0.2776</v>
      </c>
      <c r="AA41">
        <v>4.7863</v>
      </c>
      <c r="AB41">
        <v>0.1469</v>
      </c>
      <c r="AC41">
        <v>0.0739</v>
      </c>
      <c r="AD41">
        <v>1.5312999999999999</v>
      </c>
      <c r="AE41">
        <v>13.1343</v>
      </c>
      <c r="AF41">
        <v>0.6736</v>
      </c>
      <c r="AG41">
        <v>21.2964</v>
      </c>
      <c r="AH41" t="s">
        <v>122</v>
      </c>
    </row>
    <row r="42" spans="1:34" ht="15">
      <c r="A42" t="s">
        <v>130</v>
      </c>
      <c r="B42" t="s">
        <v>547</v>
      </c>
      <c r="C42">
        <v>0.4185</v>
      </c>
      <c r="D42">
        <v>0</v>
      </c>
      <c r="E42" t="s">
        <v>180</v>
      </c>
      <c r="F42">
        <v>5.9188</v>
      </c>
      <c r="G42">
        <v>0</v>
      </c>
      <c r="H42" t="s">
        <v>180</v>
      </c>
      <c r="I42">
        <v>0.2565</v>
      </c>
      <c r="J42">
        <v>0.2</v>
      </c>
      <c r="K42">
        <v>6.5938</v>
      </c>
      <c r="L42">
        <v>0.2</v>
      </c>
      <c r="M42">
        <v>0.0646</v>
      </c>
      <c r="N42">
        <v>0</v>
      </c>
      <c r="O42" t="s">
        <v>180</v>
      </c>
      <c r="P42">
        <v>6.5802</v>
      </c>
      <c r="Q42">
        <v>0.1752</v>
      </c>
      <c r="X42">
        <v>0.0829</v>
      </c>
      <c r="Y42">
        <v>0.089</v>
      </c>
      <c r="Z42">
        <v>0.2776</v>
      </c>
      <c r="AA42">
        <v>4.7863</v>
      </c>
      <c r="AB42">
        <v>0.1469</v>
      </c>
      <c r="AC42">
        <v>0.0739</v>
      </c>
      <c r="AD42">
        <v>2.1644</v>
      </c>
      <c r="AE42">
        <v>13.7674</v>
      </c>
      <c r="AF42">
        <v>0.6736</v>
      </c>
      <c r="AG42">
        <v>21.2348</v>
      </c>
      <c r="AH42" t="s">
        <v>130</v>
      </c>
    </row>
    <row r="43" spans="1:34" ht="15">
      <c r="A43" t="s">
        <v>131</v>
      </c>
      <c r="B43" t="s">
        <v>547</v>
      </c>
      <c r="C43">
        <v>0.4185</v>
      </c>
      <c r="D43">
        <v>0</v>
      </c>
      <c r="E43" t="s">
        <v>180</v>
      </c>
      <c r="F43">
        <v>5.9188</v>
      </c>
      <c r="G43">
        <v>0</v>
      </c>
      <c r="H43" t="s">
        <v>180</v>
      </c>
      <c r="I43">
        <v>0.2565</v>
      </c>
      <c r="J43">
        <v>0.2</v>
      </c>
      <c r="K43">
        <v>6.5938</v>
      </c>
      <c r="L43">
        <v>0.2</v>
      </c>
      <c r="M43">
        <v>0.0646</v>
      </c>
      <c r="N43">
        <v>0</v>
      </c>
      <c r="O43" t="s">
        <v>180</v>
      </c>
      <c r="P43">
        <v>6.5802</v>
      </c>
      <c r="Q43">
        <v>0.1752</v>
      </c>
      <c r="X43">
        <v>0.0829</v>
      </c>
      <c r="Y43">
        <v>0.089</v>
      </c>
      <c r="Z43">
        <v>0.2776</v>
      </c>
      <c r="AA43">
        <v>4.7863</v>
      </c>
      <c r="AB43">
        <v>0.1469</v>
      </c>
      <c r="AC43">
        <v>0.0739</v>
      </c>
      <c r="AD43">
        <v>2.1644</v>
      </c>
      <c r="AE43">
        <v>13.7674</v>
      </c>
      <c r="AF43">
        <v>0.6736</v>
      </c>
      <c r="AG43">
        <v>21.2348</v>
      </c>
      <c r="AH43" t="s">
        <v>131</v>
      </c>
    </row>
    <row r="44" spans="1:34" ht="15">
      <c r="A44" t="s">
        <v>132</v>
      </c>
      <c r="B44" t="s">
        <v>547</v>
      </c>
      <c r="C44">
        <v>0.4185</v>
      </c>
      <c r="D44">
        <v>0</v>
      </c>
      <c r="E44" t="s">
        <v>202</v>
      </c>
      <c r="F44">
        <v>4.7425</v>
      </c>
      <c r="G44">
        <v>0.968</v>
      </c>
      <c r="H44" t="s">
        <v>195</v>
      </c>
      <c r="I44">
        <v>0.4689</v>
      </c>
      <c r="J44">
        <v>0</v>
      </c>
      <c r="K44">
        <v>5.629899999999999</v>
      </c>
      <c r="L44">
        <v>0.968</v>
      </c>
      <c r="M44">
        <v>0.0646</v>
      </c>
      <c r="N44">
        <v>0</v>
      </c>
      <c r="O44" t="s">
        <v>180</v>
      </c>
      <c r="P44">
        <v>6.5802</v>
      </c>
      <c r="Q44">
        <v>0.1752</v>
      </c>
      <c r="X44">
        <v>0.0829</v>
      </c>
      <c r="Y44">
        <v>0.089</v>
      </c>
      <c r="Z44">
        <v>0.2776</v>
      </c>
      <c r="AA44">
        <v>4.7863</v>
      </c>
      <c r="AB44">
        <v>0.1469</v>
      </c>
      <c r="AC44">
        <v>0.0739</v>
      </c>
      <c r="AD44">
        <v>1.7094999999999998</v>
      </c>
      <c r="AE44">
        <v>13.3125</v>
      </c>
      <c r="AF44">
        <v>0.6736</v>
      </c>
      <c r="AG44">
        <v>20.584</v>
      </c>
      <c r="AH44" t="s">
        <v>132</v>
      </c>
    </row>
    <row r="45" spans="1:34" ht="15">
      <c r="A45" t="s">
        <v>133</v>
      </c>
      <c r="B45" t="s">
        <v>547</v>
      </c>
      <c r="C45">
        <v>0.4185</v>
      </c>
      <c r="D45">
        <v>0</v>
      </c>
      <c r="E45" t="s">
        <v>202</v>
      </c>
      <c r="F45">
        <v>4.7425</v>
      </c>
      <c r="G45">
        <v>0.968</v>
      </c>
      <c r="H45" t="s">
        <v>195</v>
      </c>
      <c r="I45">
        <v>0.4689</v>
      </c>
      <c r="J45">
        <v>0</v>
      </c>
      <c r="K45">
        <v>5.629899999999999</v>
      </c>
      <c r="L45">
        <v>0.968</v>
      </c>
      <c r="M45">
        <v>0.0646</v>
      </c>
      <c r="N45">
        <v>0</v>
      </c>
      <c r="O45" t="s">
        <v>180</v>
      </c>
      <c r="P45">
        <v>6.5802</v>
      </c>
      <c r="Q45">
        <v>0.1752</v>
      </c>
      <c r="X45">
        <v>0.0829</v>
      </c>
      <c r="Y45">
        <v>0.089</v>
      </c>
      <c r="Z45">
        <v>0.2776</v>
      </c>
      <c r="AA45">
        <v>4.7863</v>
      </c>
      <c r="AB45">
        <v>0.1469</v>
      </c>
      <c r="AC45">
        <v>0.0739</v>
      </c>
      <c r="AD45">
        <v>1.7094999999999998</v>
      </c>
      <c r="AE45">
        <v>13.3125</v>
      </c>
      <c r="AF45">
        <v>0.6736</v>
      </c>
      <c r="AG45">
        <v>20.584</v>
      </c>
      <c r="AH45" t="s">
        <v>133</v>
      </c>
    </row>
    <row r="46" spans="1:34" ht="15">
      <c r="A46" t="s">
        <v>134</v>
      </c>
      <c r="B46" t="s">
        <v>547</v>
      </c>
      <c r="C46">
        <v>0.4185</v>
      </c>
      <c r="D46">
        <v>0</v>
      </c>
      <c r="E46" t="s">
        <v>202</v>
      </c>
      <c r="F46">
        <v>4.7425</v>
      </c>
      <c r="G46">
        <v>0.968</v>
      </c>
      <c r="H46" t="s">
        <v>195</v>
      </c>
      <c r="I46">
        <v>0.4689</v>
      </c>
      <c r="J46">
        <v>0</v>
      </c>
      <c r="K46">
        <v>5.629899999999999</v>
      </c>
      <c r="L46">
        <v>0.968</v>
      </c>
      <c r="M46">
        <v>0.0646</v>
      </c>
      <c r="N46">
        <v>0</v>
      </c>
      <c r="O46" t="s">
        <v>180</v>
      </c>
      <c r="P46">
        <v>6.5802</v>
      </c>
      <c r="Q46">
        <v>0.1752</v>
      </c>
      <c r="X46">
        <v>0.0829</v>
      </c>
      <c r="Y46">
        <v>0.089</v>
      </c>
      <c r="Z46">
        <v>0.2776</v>
      </c>
      <c r="AA46">
        <v>4.7863</v>
      </c>
      <c r="AB46">
        <v>0.1469</v>
      </c>
      <c r="AC46">
        <v>0.0739</v>
      </c>
      <c r="AD46">
        <v>1.7094999999999998</v>
      </c>
      <c r="AE46">
        <v>13.3125</v>
      </c>
      <c r="AF46">
        <v>0.6736</v>
      </c>
      <c r="AG46">
        <v>20.584</v>
      </c>
      <c r="AH46" t="s">
        <v>134</v>
      </c>
    </row>
    <row r="47" spans="1:34" ht="15">
      <c r="A47" t="s">
        <v>135</v>
      </c>
      <c r="B47" t="s">
        <v>547</v>
      </c>
      <c r="C47">
        <v>0.4185</v>
      </c>
      <c r="D47">
        <v>0</v>
      </c>
      <c r="E47" t="s">
        <v>202</v>
      </c>
      <c r="F47">
        <v>4.7425</v>
      </c>
      <c r="G47">
        <v>0.968</v>
      </c>
      <c r="H47" t="s">
        <v>195</v>
      </c>
      <c r="I47">
        <v>0.4689</v>
      </c>
      <c r="J47">
        <v>0</v>
      </c>
      <c r="K47">
        <v>5.629899999999999</v>
      </c>
      <c r="L47">
        <v>0.968</v>
      </c>
      <c r="M47">
        <v>0.0646</v>
      </c>
      <c r="N47">
        <v>0</v>
      </c>
      <c r="O47" t="s">
        <v>180</v>
      </c>
      <c r="P47">
        <v>6.5802</v>
      </c>
      <c r="Q47">
        <v>0.1752</v>
      </c>
      <c r="X47">
        <v>0.0829</v>
      </c>
      <c r="Y47">
        <v>0.089</v>
      </c>
      <c r="Z47">
        <v>0.2776</v>
      </c>
      <c r="AA47">
        <v>4.7863</v>
      </c>
      <c r="AB47">
        <v>0.1469</v>
      </c>
      <c r="AC47">
        <v>0.0739</v>
      </c>
      <c r="AD47">
        <v>1.7094999999999998</v>
      </c>
      <c r="AE47">
        <v>13.3125</v>
      </c>
      <c r="AF47">
        <v>0.6736</v>
      </c>
      <c r="AG47">
        <v>20.584</v>
      </c>
      <c r="AH47" t="s">
        <v>135</v>
      </c>
    </row>
    <row r="48" spans="1:34" ht="15">
      <c r="A48" t="s">
        <v>136</v>
      </c>
      <c r="B48" t="s">
        <v>547</v>
      </c>
      <c r="C48">
        <v>0.4185</v>
      </c>
      <c r="D48">
        <v>0</v>
      </c>
      <c r="E48" t="s">
        <v>205</v>
      </c>
      <c r="F48">
        <v>4.3289</v>
      </c>
      <c r="G48">
        <v>1.3116</v>
      </c>
      <c r="H48" t="s">
        <v>195</v>
      </c>
      <c r="I48">
        <v>0.4689</v>
      </c>
      <c r="J48">
        <v>0</v>
      </c>
      <c r="K48">
        <v>5.2162999999999995</v>
      </c>
      <c r="L48">
        <v>1.3116</v>
      </c>
      <c r="M48">
        <v>0.0646</v>
      </c>
      <c r="N48">
        <v>0</v>
      </c>
      <c r="O48" t="s">
        <v>180</v>
      </c>
      <c r="P48">
        <v>6.5802</v>
      </c>
      <c r="Q48">
        <v>0.1752</v>
      </c>
      <c r="X48">
        <v>0.0829</v>
      </c>
      <c r="Y48">
        <v>0.089</v>
      </c>
      <c r="Z48">
        <v>0.2776</v>
      </c>
      <c r="AA48">
        <v>4.7863</v>
      </c>
      <c r="AB48">
        <v>0.1469</v>
      </c>
      <c r="AC48">
        <v>0.0739</v>
      </c>
      <c r="AD48">
        <v>1.7054999999999998</v>
      </c>
      <c r="AE48">
        <v>13.3085</v>
      </c>
      <c r="AF48">
        <v>0.6736</v>
      </c>
      <c r="AG48">
        <v>20.51</v>
      </c>
      <c r="AH48" t="s">
        <v>136</v>
      </c>
    </row>
    <row r="49" spans="1:34" ht="15">
      <c r="A49" t="s">
        <v>137</v>
      </c>
      <c r="B49" t="s">
        <v>547</v>
      </c>
      <c r="C49">
        <v>0.4185</v>
      </c>
      <c r="D49">
        <v>0</v>
      </c>
      <c r="E49" t="s">
        <v>180</v>
      </c>
      <c r="F49">
        <v>5.9188</v>
      </c>
      <c r="G49">
        <v>0</v>
      </c>
      <c r="H49" t="s">
        <v>180</v>
      </c>
      <c r="I49">
        <v>0.2565</v>
      </c>
      <c r="J49">
        <v>0.2</v>
      </c>
      <c r="K49">
        <v>6.5938</v>
      </c>
      <c r="L49">
        <v>0.2</v>
      </c>
      <c r="M49">
        <v>0.0646</v>
      </c>
      <c r="N49">
        <v>0</v>
      </c>
      <c r="O49" t="s">
        <v>180</v>
      </c>
      <c r="P49">
        <v>6.5802</v>
      </c>
      <c r="Q49">
        <v>0.1752</v>
      </c>
      <c r="X49">
        <v>0.0829</v>
      </c>
      <c r="Y49">
        <v>0.089</v>
      </c>
      <c r="Z49">
        <v>0.2776</v>
      </c>
      <c r="AA49">
        <v>4.7863</v>
      </c>
      <c r="AB49">
        <v>0.1469</v>
      </c>
      <c r="AC49">
        <v>0.0739</v>
      </c>
      <c r="AD49">
        <v>2.1644</v>
      </c>
      <c r="AE49">
        <v>13.7674</v>
      </c>
      <c r="AF49">
        <v>0.6736</v>
      </c>
      <c r="AG49">
        <v>21.2348</v>
      </c>
      <c r="AH49" t="s">
        <v>137</v>
      </c>
    </row>
    <row r="50" spans="1:34" ht="15">
      <c r="A50" t="s">
        <v>138</v>
      </c>
      <c r="B50" t="s">
        <v>547</v>
      </c>
      <c r="C50">
        <v>0.4185</v>
      </c>
      <c r="D50">
        <v>0</v>
      </c>
      <c r="E50" t="s">
        <v>211</v>
      </c>
      <c r="F50">
        <v>4.2358</v>
      </c>
      <c r="G50">
        <v>2.0395</v>
      </c>
      <c r="H50" t="s">
        <v>180</v>
      </c>
      <c r="I50">
        <v>0.2565</v>
      </c>
      <c r="J50">
        <v>0.2</v>
      </c>
      <c r="K50">
        <v>4.9108</v>
      </c>
      <c r="L50">
        <v>2.2395</v>
      </c>
      <c r="M50">
        <v>0.0646</v>
      </c>
      <c r="N50">
        <v>0</v>
      </c>
      <c r="O50" t="s">
        <v>180</v>
      </c>
      <c r="P50">
        <v>6.5802</v>
      </c>
      <c r="Q50">
        <v>0.1752</v>
      </c>
      <c r="X50">
        <v>0.0829</v>
      </c>
      <c r="Y50">
        <v>0.089</v>
      </c>
      <c r="Z50">
        <v>0.2776</v>
      </c>
      <c r="AA50">
        <v>4.7863</v>
      </c>
      <c r="AB50">
        <v>0.1469</v>
      </c>
      <c r="AC50">
        <v>0.0739</v>
      </c>
      <c r="AD50">
        <v>2.1529</v>
      </c>
      <c r="AE50">
        <v>13.755899999999999</v>
      </c>
      <c r="AF50">
        <v>0.6736</v>
      </c>
      <c r="AG50">
        <v>21.5798</v>
      </c>
      <c r="AH50" t="s">
        <v>138</v>
      </c>
    </row>
    <row r="51" spans="1:34" ht="15">
      <c r="A51" t="s">
        <v>139</v>
      </c>
      <c r="B51" t="s">
        <v>547</v>
      </c>
      <c r="C51">
        <v>0.4185</v>
      </c>
      <c r="D51">
        <v>0</v>
      </c>
      <c r="E51" t="s">
        <v>211</v>
      </c>
      <c r="F51">
        <v>4.2358</v>
      </c>
      <c r="G51">
        <v>2.0395</v>
      </c>
      <c r="H51" t="s">
        <v>195</v>
      </c>
      <c r="I51">
        <v>0.4689</v>
      </c>
      <c r="J51">
        <v>0</v>
      </c>
      <c r="K51">
        <v>5.1232</v>
      </c>
      <c r="L51">
        <v>2.0395</v>
      </c>
      <c r="M51">
        <v>0.0646</v>
      </c>
      <c r="N51">
        <v>0</v>
      </c>
      <c r="O51" t="s">
        <v>180</v>
      </c>
      <c r="P51">
        <v>6.5802</v>
      </c>
      <c r="Q51">
        <v>0.1752</v>
      </c>
      <c r="X51">
        <v>0.0829</v>
      </c>
      <c r="Y51">
        <v>0.089</v>
      </c>
      <c r="Z51">
        <v>0.2776</v>
      </c>
      <c r="AA51">
        <v>4.7863</v>
      </c>
      <c r="AB51">
        <v>0.1469</v>
      </c>
      <c r="AC51">
        <v>0.0739</v>
      </c>
      <c r="AD51">
        <v>2.1291</v>
      </c>
      <c r="AE51">
        <v>13.7321</v>
      </c>
      <c r="AF51">
        <v>0.6736</v>
      </c>
      <c r="AG51">
        <v>21.5684</v>
      </c>
      <c r="AH51" t="s">
        <v>139</v>
      </c>
    </row>
    <row r="52" spans="1:34" ht="15">
      <c r="A52" t="s">
        <v>140</v>
      </c>
      <c r="B52" t="s">
        <v>547</v>
      </c>
      <c r="C52">
        <v>0.4185</v>
      </c>
      <c r="D52">
        <v>0</v>
      </c>
      <c r="E52" t="s">
        <v>180</v>
      </c>
      <c r="F52">
        <v>5.9188</v>
      </c>
      <c r="G52">
        <v>0</v>
      </c>
      <c r="H52" t="s">
        <v>180</v>
      </c>
      <c r="I52">
        <v>0.2565</v>
      </c>
      <c r="J52">
        <v>0.2</v>
      </c>
      <c r="K52">
        <v>6.5938</v>
      </c>
      <c r="L52">
        <v>0.2</v>
      </c>
      <c r="M52">
        <v>0.0646</v>
      </c>
      <c r="N52">
        <v>0</v>
      </c>
      <c r="O52" t="s">
        <v>180</v>
      </c>
      <c r="P52">
        <v>6.5802</v>
      </c>
      <c r="Q52">
        <v>0.1752</v>
      </c>
      <c r="X52">
        <v>0.0319</v>
      </c>
      <c r="Y52">
        <v>0.089</v>
      </c>
      <c r="Z52">
        <v>0.2776</v>
      </c>
      <c r="AA52">
        <v>4.7863</v>
      </c>
      <c r="AB52">
        <v>0.1469</v>
      </c>
      <c r="AC52">
        <v>0.0739</v>
      </c>
      <c r="AD52">
        <v>2.1646</v>
      </c>
      <c r="AE52">
        <v>13.7166</v>
      </c>
      <c r="AF52">
        <v>0.6736</v>
      </c>
      <c r="AG52">
        <v>21.184</v>
      </c>
      <c r="AH52" t="s">
        <v>140</v>
      </c>
    </row>
    <row r="53" spans="1:34" ht="15">
      <c r="A53">
        <v>709</v>
      </c>
      <c r="B53" t="s">
        <v>547</v>
      </c>
      <c r="C53">
        <v>0.4185</v>
      </c>
      <c r="D53">
        <v>0</v>
      </c>
      <c r="E53" t="s">
        <v>180</v>
      </c>
      <c r="F53">
        <v>5.9188</v>
      </c>
      <c r="G53">
        <v>0</v>
      </c>
      <c r="H53" t="s">
        <v>180</v>
      </c>
      <c r="I53">
        <v>0.2565</v>
      </c>
      <c r="J53">
        <v>0.2</v>
      </c>
      <c r="K53">
        <v>6.5938</v>
      </c>
      <c r="L53">
        <v>0.2</v>
      </c>
      <c r="M53">
        <v>0.0646</v>
      </c>
      <c r="N53">
        <v>0</v>
      </c>
      <c r="O53" t="s">
        <v>180</v>
      </c>
      <c r="P53">
        <v>6.5802</v>
      </c>
      <c r="Q53">
        <v>0.1752</v>
      </c>
      <c r="X53">
        <v>0.0319</v>
      </c>
      <c r="Y53">
        <v>0.089</v>
      </c>
      <c r="Z53">
        <v>0.2776</v>
      </c>
      <c r="AA53">
        <v>4.7863</v>
      </c>
      <c r="AB53">
        <v>0.1469</v>
      </c>
      <c r="AC53">
        <v>0.0739</v>
      </c>
      <c r="AD53">
        <v>2.1646</v>
      </c>
      <c r="AE53">
        <v>13.7166</v>
      </c>
      <c r="AF53">
        <v>0.6736</v>
      </c>
      <c r="AG53">
        <v>21.184</v>
      </c>
      <c r="AH53">
        <v>709</v>
      </c>
    </row>
    <row r="54" spans="1:34" ht="15">
      <c r="A54" t="s">
        <v>300</v>
      </c>
      <c r="B54" t="s">
        <v>547</v>
      </c>
      <c r="C54">
        <v>0.4185</v>
      </c>
      <c r="D54">
        <v>0</v>
      </c>
      <c r="E54" t="s">
        <v>180</v>
      </c>
      <c r="F54">
        <v>5.9188</v>
      </c>
      <c r="G54">
        <v>0</v>
      </c>
      <c r="H54" t="s">
        <v>180</v>
      </c>
      <c r="I54">
        <v>0.2565</v>
      </c>
      <c r="J54">
        <v>0.2</v>
      </c>
      <c r="K54">
        <v>6.5938</v>
      </c>
      <c r="L54">
        <v>0.2</v>
      </c>
      <c r="M54">
        <v>0.0646</v>
      </c>
      <c r="N54">
        <v>0</v>
      </c>
      <c r="O54" t="s">
        <v>180</v>
      </c>
      <c r="P54">
        <v>6.5802</v>
      </c>
      <c r="Q54">
        <v>0.1752</v>
      </c>
      <c r="X54">
        <v>0.0829</v>
      </c>
      <c r="Y54">
        <v>0.089</v>
      </c>
      <c r="Z54">
        <v>0.2776</v>
      </c>
      <c r="AA54">
        <v>4.7863</v>
      </c>
      <c r="AB54">
        <v>0.1469</v>
      </c>
      <c r="AC54">
        <v>0.0739</v>
      </c>
      <c r="AD54">
        <v>2.1644</v>
      </c>
      <c r="AE54">
        <v>13.7674</v>
      </c>
      <c r="AF54">
        <v>0.6736</v>
      </c>
      <c r="AG54">
        <v>21.2348</v>
      </c>
      <c r="AH54" t="s">
        <v>300</v>
      </c>
    </row>
    <row r="55" spans="1:34" ht="15">
      <c r="A55" t="s">
        <v>304</v>
      </c>
      <c r="B55" t="s">
        <v>547</v>
      </c>
      <c r="C55">
        <v>0.4185</v>
      </c>
      <c r="D55">
        <v>0</v>
      </c>
      <c r="E55" t="s">
        <v>202</v>
      </c>
      <c r="F55">
        <v>4.7425</v>
      </c>
      <c r="G55">
        <v>0.968</v>
      </c>
      <c r="H55" t="s">
        <v>195</v>
      </c>
      <c r="I55">
        <v>0.4689</v>
      </c>
      <c r="J55">
        <v>0</v>
      </c>
      <c r="K55">
        <v>5.629899999999999</v>
      </c>
      <c r="L55">
        <v>0.968</v>
      </c>
      <c r="M55">
        <v>0.0646</v>
      </c>
      <c r="N55">
        <v>0</v>
      </c>
      <c r="O55" t="s">
        <v>180</v>
      </c>
      <c r="P55">
        <v>6.5802</v>
      </c>
      <c r="Q55">
        <v>0.1752</v>
      </c>
      <c r="X55">
        <v>0.0829</v>
      </c>
      <c r="Y55">
        <v>0.089</v>
      </c>
      <c r="Z55">
        <v>0.2776</v>
      </c>
      <c r="AA55">
        <v>4.7863</v>
      </c>
      <c r="AB55">
        <v>0.1469</v>
      </c>
      <c r="AC55">
        <v>0.0739</v>
      </c>
      <c r="AD55">
        <v>1.7094999999999998</v>
      </c>
      <c r="AE55">
        <v>13.3125</v>
      </c>
      <c r="AF55">
        <v>0.6736</v>
      </c>
      <c r="AG55">
        <v>20.584</v>
      </c>
      <c r="AH55" t="s">
        <v>304</v>
      </c>
    </row>
    <row r="56" spans="1:34" ht="15">
      <c r="A56" t="s">
        <v>305</v>
      </c>
      <c r="B56" t="s">
        <v>547</v>
      </c>
      <c r="C56">
        <v>0.4185</v>
      </c>
      <c r="D56">
        <v>0</v>
      </c>
      <c r="E56" t="s">
        <v>211</v>
      </c>
      <c r="F56">
        <v>4.2358</v>
      </c>
      <c r="G56">
        <v>2.0395</v>
      </c>
      <c r="H56" t="s">
        <v>195</v>
      </c>
      <c r="I56">
        <v>0.4689</v>
      </c>
      <c r="J56">
        <v>0</v>
      </c>
      <c r="K56">
        <v>5.1232</v>
      </c>
      <c r="L56">
        <v>2.0395</v>
      </c>
      <c r="M56">
        <v>0.0646</v>
      </c>
      <c r="N56">
        <v>0</v>
      </c>
      <c r="O56" t="s">
        <v>180</v>
      </c>
      <c r="P56">
        <v>6.5802</v>
      </c>
      <c r="Q56">
        <v>0.1752</v>
      </c>
      <c r="X56">
        <v>0.0829</v>
      </c>
      <c r="Y56">
        <v>0.089</v>
      </c>
      <c r="Z56">
        <v>0.2776</v>
      </c>
      <c r="AA56">
        <v>4.7863</v>
      </c>
      <c r="AB56">
        <v>0.1469</v>
      </c>
      <c r="AC56">
        <v>0.0739</v>
      </c>
      <c r="AD56">
        <v>2.1291</v>
      </c>
      <c r="AE56">
        <v>13.7321</v>
      </c>
      <c r="AF56">
        <v>0.6736</v>
      </c>
      <c r="AG56">
        <v>21.5684</v>
      </c>
      <c r="AH56" t="s">
        <v>305</v>
      </c>
    </row>
    <row r="57" spans="1:34" ht="15">
      <c r="A57" t="s">
        <v>306</v>
      </c>
      <c r="B57" t="s">
        <v>547</v>
      </c>
      <c r="C57">
        <v>0.4185</v>
      </c>
      <c r="D57">
        <v>0</v>
      </c>
      <c r="E57" t="s">
        <v>180</v>
      </c>
      <c r="F57">
        <v>5.9188</v>
      </c>
      <c r="G57">
        <v>0</v>
      </c>
      <c r="H57" t="s">
        <v>180</v>
      </c>
      <c r="I57">
        <v>0.2565</v>
      </c>
      <c r="J57">
        <v>0.2</v>
      </c>
      <c r="K57">
        <v>6.5938</v>
      </c>
      <c r="L57">
        <v>0.2</v>
      </c>
      <c r="M57">
        <v>0.0646</v>
      </c>
      <c r="N57">
        <v>0</v>
      </c>
      <c r="O57" t="s">
        <v>180</v>
      </c>
      <c r="P57">
        <v>6.5802</v>
      </c>
      <c r="Q57">
        <v>0.1752</v>
      </c>
      <c r="X57">
        <v>0.0829</v>
      </c>
      <c r="Y57">
        <v>0.089</v>
      </c>
      <c r="Z57">
        <v>0.2776</v>
      </c>
      <c r="AA57">
        <v>4.7863</v>
      </c>
      <c r="AB57">
        <v>0.1469</v>
      </c>
      <c r="AC57">
        <v>0.0739</v>
      </c>
      <c r="AD57">
        <v>2.1644</v>
      </c>
      <c r="AE57">
        <v>13.7674</v>
      </c>
      <c r="AF57">
        <v>0.6736</v>
      </c>
      <c r="AG57">
        <v>21.2348</v>
      </c>
      <c r="AH57" t="s">
        <v>306</v>
      </c>
    </row>
    <row r="58" spans="1:34" ht="15">
      <c r="A58" t="s">
        <v>370</v>
      </c>
      <c r="B58" t="s">
        <v>547</v>
      </c>
      <c r="C58">
        <v>0.4185</v>
      </c>
      <c r="D58">
        <v>0</v>
      </c>
      <c r="E58" t="s">
        <v>180</v>
      </c>
      <c r="F58">
        <v>5.9188</v>
      </c>
      <c r="G58">
        <v>0</v>
      </c>
      <c r="H58" t="s">
        <v>180</v>
      </c>
      <c r="I58">
        <v>0.2565</v>
      </c>
      <c r="J58">
        <v>0.2</v>
      </c>
      <c r="K58">
        <v>6.5938</v>
      </c>
      <c r="L58">
        <v>0.2</v>
      </c>
      <c r="M58">
        <v>0.0646</v>
      </c>
      <c r="N58">
        <v>0</v>
      </c>
      <c r="O58" t="s">
        <v>180</v>
      </c>
      <c r="P58">
        <v>6.5802</v>
      </c>
      <c r="Q58">
        <v>0.1752</v>
      </c>
      <c r="X58">
        <v>0.0319</v>
      </c>
      <c r="Y58">
        <v>0.089</v>
      </c>
      <c r="Z58">
        <v>0.2776</v>
      </c>
      <c r="AA58">
        <v>4.7863</v>
      </c>
      <c r="AB58">
        <v>0.1469</v>
      </c>
      <c r="AC58">
        <v>0.0739</v>
      </c>
      <c r="AD58">
        <v>2.1646</v>
      </c>
      <c r="AE58">
        <v>13.7166</v>
      </c>
      <c r="AF58">
        <v>0.6736</v>
      </c>
      <c r="AG58">
        <v>21.184</v>
      </c>
      <c r="AH58" t="s">
        <v>370</v>
      </c>
    </row>
    <row r="59" spans="1:34" ht="15">
      <c r="A59" t="s">
        <v>371</v>
      </c>
      <c r="B59" t="s">
        <v>547</v>
      </c>
      <c r="C59">
        <v>0.4185</v>
      </c>
      <c r="D59">
        <v>0</v>
      </c>
      <c r="E59" t="s">
        <v>180</v>
      </c>
      <c r="F59">
        <v>5.9188</v>
      </c>
      <c r="G59">
        <v>0</v>
      </c>
      <c r="H59" t="s">
        <v>180</v>
      </c>
      <c r="I59">
        <v>0.2565</v>
      </c>
      <c r="J59">
        <v>0.2</v>
      </c>
      <c r="K59">
        <v>6.5938</v>
      </c>
      <c r="L59">
        <v>0.2</v>
      </c>
      <c r="M59">
        <v>0.0646</v>
      </c>
      <c r="N59">
        <v>0</v>
      </c>
      <c r="O59" t="s">
        <v>180</v>
      </c>
      <c r="P59">
        <v>6.5802</v>
      </c>
      <c r="Q59">
        <v>0.1752</v>
      </c>
      <c r="X59">
        <v>0.0829</v>
      </c>
      <c r="Y59">
        <v>0.089</v>
      </c>
      <c r="Z59">
        <v>0.2776</v>
      </c>
      <c r="AA59">
        <v>4.7863</v>
      </c>
      <c r="AB59">
        <v>0.1469</v>
      </c>
      <c r="AC59">
        <v>0.0739</v>
      </c>
      <c r="AD59">
        <v>2.1644</v>
      </c>
      <c r="AE59">
        <v>13.7674</v>
      </c>
      <c r="AF59">
        <v>0.6736</v>
      </c>
      <c r="AG59">
        <v>21.2348</v>
      </c>
      <c r="AH59" t="s">
        <v>371</v>
      </c>
    </row>
    <row r="60" spans="1:34" ht="15">
      <c r="A60" t="s">
        <v>307</v>
      </c>
      <c r="D60">
        <v>0</v>
      </c>
      <c r="K60">
        <v>0</v>
      </c>
      <c r="L60">
        <v>0</v>
      </c>
      <c r="M60">
        <v>0.0646</v>
      </c>
      <c r="N60">
        <v>0</v>
      </c>
      <c r="O60" t="s">
        <v>180</v>
      </c>
      <c r="P60">
        <v>6.5802</v>
      </c>
      <c r="Q60">
        <v>0.1752</v>
      </c>
      <c r="X60">
        <v>0.0319</v>
      </c>
      <c r="Y60">
        <v>0.089</v>
      </c>
      <c r="Z60">
        <v>0.2776</v>
      </c>
      <c r="AA60">
        <v>4.7863</v>
      </c>
      <c r="AB60">
        <v>0.1469</v>
      </c>
      <c r="AC60">
        <v>0.0739</v>
      </c>
      <c r="AD60">
        <v>1.4695999999999998</v>
      </c>
      <c r="AE60">
        <v>13.0216</v>
      </c>
      <c r="AF60">
        <v>0.6736</v>
      </c>
      <c r="AG60">
        <v>13.6952</v>
      </c>
      <c r="AH60" t="s">
        <v>307</v>
      </c>
    </row>
    <row r="61" spans="1:34" ht="15">
      <c r="A61" t="s">
        <v>141</v>
      </c>
      <c r="B61" t="s">
        <v>547</v>
      </c>
      <c r="C61">
        <v>0.4185</v>
      </c>
      <c r="D61">
        <v>0</v>
      </c>
      <c r="E61" t="s">
        <v>180</v>
      </c>
      <c r="F61">
        <v>5.9188</v>
      </c>
      <c r="G61">
        <v>0</v>
      </c>
      <c r="H61" t="s">
        <v>180</v>
      </c>
      <c r="I61">
        <v>0.2565</v>
      </c>
      <c r="J61">
        <v>0.2</v>
      </c>
      <c r="K61">
        <v>6.5938</v>
      </c>
      <c r="L61">
        <v>0.2</v>
      </c>
      <c r="M61">
        <v>0.0646</v>
      </c>
      <c r="N61">
        <v>0</v>
      </c>
      <c r="O61" t="s">
        <v>180</v>
      </c>
      <c r="P61">
        <v>6.5802</v>
      </c>
      <c r="Q61">
        <v>0.1752</v>
      </c>
      <c r="X61">
        <v>0.0829</v>
      </c>
      <c r="Y61">
        <v>0.089</v>
      </c>
      <c r="Z61">
        <v>0.2776</v>
      </c>
      <c r="AA61">
        <v>4.7863</v>
      </c>
      <c r="AB61">
        <v>0.1469</v>
      </c>
      <c r="AC61">
        <v>0.0739</v>
      </c>
      <c r="AD61">
        <v>2.1644</v>
      </c>
      <c r="AE61">
        <v>13.7674</v>
      </c>
      <c r="AF61">
        <v>0.6736</v>
      </c>
      <c r="AG61">
        <v>21.2348</v>
      </c>
      <c r="AH61" t="s">
        <v>141</v>
      </c>
    </row>
    <row r="62" spans="1:34" ht="15">
      <c r="A62" t="s">
        <v>142</v>
      </c>
      <c r="B62" t="s">
        <v>547</v>
      </c>
      <c r="C62">
        <v>0.4185</v>
      </c>
      <c r="D62">
        <v>0</v>
      </c>
      <c r="E62" t="s">
        <v>180</v>
      </c>
      <c r="F62">
        <v>5.9188</v>
      </c>
      <c r="G62">
        <v>0</v>
      </c>
      <c r="H62" t="s">
        <v>180</v>
      </c>
      <c r="I62">
        <v>0.2565</v>
      </c>
      <c r="J62">
        <v>0.2</v>
      </c>
      <c r="K62">
        <v>6.5938</v>
      </c>
      <c r="L62">
        <v>0.2</v>
      </c>
      <c r="M62">
        <v>0.0646</v>
      </c>
      <c r="N62">
        <v>0</v>
      </c>
      <c r="O62" t="s">
        <v>180</v>
      </c>
      <c r="P62">
        <v>6.5802</v>
      </c>
      <c r="Q62">
        <v>0.1752</v>
      </c>
      <c r="X62">
        <v>0.0829</v>
      </c>
      <c r="Y62">
        <v>0.089</v>
      </c>
      <c r="Z62">
        <v>0.2776</v>
      </c>
      <c r="AA62">
        <v>4.7863</v>
      </c>
      <c r="AB62">
        <v>0.1469</v>
      </c>
      <c r="AC62">
        <v>0.0739</v>
      </c>
      <c r="AD62">
        <v>2.1644</v>
      </c>
      <c r="AE62">
        <v>13.7674</v>
      </c>
      <c r="AF62">
        <v>0.6736</v>
      </c>
      <c r="AG62">
        <v>21.2348</v>
      </c>
      <c r="AH62" t="s">
        <v>142</v>
      </c>
    </row>
    <row r="63" spans="1:34" ht="15">
      <c r="A63" t="s">
        <v>143</v>
      </c>
      <c r="B63" t="s">
        <v>547</v>
      </c>
      <c r="C63">
        <v>0.4185</v>
      </c>
      <c r="D63">
        <v>0</v>
      </c>
      <c r="E63" t="s">
        <v>180</v>
      </c>
      <c r="F63">
        <v>5.9188</v>
      </c>
      <c r="G63">
        <v>0</v>
      </c>
      <c r="H63" t="s">
        <v>180</v>
      </c>
      <c r="I63">
        <v>0.2565</v>
      </c>
      <c r="J63">
        <v>0.2</v>
      </c>
      <c r="K63">
        <v>6.5938</v>
      </c>
      <c r="L63">
        <v>0.2</v>
      </c>
      <c r="M63">
        <v>0.0646</v>
      </c>
      <c r="N63">
        <v>0</v>
      </c>
      <c r="O63" t="s">
        <v>180</v>
      </c>
      <c r="P63">
        <v>6.5802</v>
      </c>
      <c r="Q63">
        <v>0.1752</v>
      </c>
      <c r="X63">
        <v>0.0319</v>
      </c>
      <c r="Y63">
        <v>0.089</v>
      </c>
      <c r="Z63">
        <v>0.2776</v>
      </c>
      <c r="AA63">
        <v>4.7863</v>
      </c>
      <c r="AB63">
        <v>0.1469</v>
      </c>
      <c r="AC63">
        <v>0.0739</v>
      </c>
      <c r="AD63">
        <v>2.1646</v>
      </c>
      <c r="AE63">
        <v>13.7166</v>
      </c>
      <c r="AF63">
        <v>0.6736</v>
      </c>
      <c r="AG63">
        <v>21.184</v>
      </c>
      <c r="AH63" t="s">
        <v>143</v>
      </c>
    </row>
    <row r="64" spans="1:34" ht="15">
      <c r="A64" t="s">
        <v>144</v>
      </c>
      <c r="B64" t="s">
        <v>547</v>
      </c>
      <c r="C64">
        <v>0.4185</v>
      </c>
      <c r="D64">
        <v>0</v>
      </c>
      <c r="E64" t="s">
        <v>180</v>
      </c>
      <c r="F64">
        <v>5.9188</v>
      </c>
      <c r="G64">
        <v>0</v>
      </c>
      <c r="H64" t="s">
        <v>180</v>
      </c>
      <c r="I64">
        <v>0.2565</v>
      </c>
      <c r="J64">
        <v>0.2</v>
      </c>
      <c r="K64">
        <v>6.5938</v>
      </c>
      <c r="L64">
        <v>0.2</v>
      </c>
      <c r="M64">
        <v>0.0646</v>
      </c>
      <c r="N64">
        <v>0</v>
      </c>
      <c r="O64" t="s">
        <v>180</v>
      </c>
      <c r="P64">
        <v>6.5802</v>
      </c>
      <c r="Q64">
        <v>0.1752</v>
      </c>
      <c r="X64">
        <v>0.0319</v>
      </c>
      <c r="Y64">
        <v>0.089</v>
      </c>
      <c r="Z64">
        <v>0.2776</v>
      </c>
      <c r="AA64">
        <v>4.7863</v>
      </c>
      <c r="AB64">
        <v>0.1469</v>
      </c>
      <c r="AC64">
        <v>0.0739</v>
      </c>
      <c r="AD64">
        <v>2.1646</v>
      </c>
      <c r="AE64">
        <v>13.7166</v>
      </c>
      <c r="AF64">
        <v>0.6736</v>
      </c>
      <c r="AG64">
        <v>21.184</v>
      </c>
      <c r="AH64" t="s">
        <v>144</v>
      </c>
    </row>
    <row r="65" spans="1:34" ht="15">
      <c r="A65" t="s">
        <v>84</v>
      </c>
      <c r="B65" t="s">
        <v>547</v>
      </c>
      <c r="C65">
        <v>0.4567</v>
      </c>
      <c r="D65">
        <v>0</v>
      </c>
      <c r="E65" t="s">
        <v>205</v>
      </c>
      <c r="F65">
        <v>4.4534</v>
      </c>
      <c r="G65">
        <v>1.3494</v>
      </c>
      <c r="H65" t="s">
        <v>195</v>
      </c>
      <c r="I65">
        <v>0.4908</v>
      </c>
      <c r="J65">
        <v>0</v>
      </c>
      <c r="K65">
        <v>5.4009</v>
      </c>
      <c r="L65">
        <v>1.3494</v>
      </c>
      <c r="M65">
        <v>0.07</v>
      </c>
      <c r="N65">
        <v>0</v>
      </c>
      <c r="O65" t="s">
        <v>186</v>
      </c>
      <c r="P65">
        <v>3.7577</v>
      </c>
      <c r="Q65">
        <v>0.6379</v>
      </c>
      <c r="X65">
        <v>0.0876</v>
      </c>
      <c r="Y65">
        <v>0.0965</v>
      </c>
      <c r="Z65">
        <v>0.3015</v>
      </c>
      <c r="AA65">
        <v>5.2247</v>
      </c>
      <c r="AB65">
        <v>0.1599</v>
      </c>
      <c r="AC65">
        <v>0.0802</v>
      </c>
      <c r="AD65">
        <v>0.0321</v>
      </c>
      <c r="AE65">
        <v>9.2686</v>
      </c>
      <c r="AF65">
        <v>1.1795</v>
      </c>
      <c r="AG65">
        <v>17.1984</v>
      </c>
      <c r="AH65" t="s">
        <v>84</v>
      </c>
    </row>
    <row r="66" spans="1:34" ht="15">
      <c r="A66" t="s">
        <v>86</v>
      </c>
      <c r="B66" t="s">
        <v>547</v>
      </c>
      <c r="C66">
        <v>0.4567</v>
      </c>
      <c r="D66">
        <v>0</v>
      </c>
      <c r="E66" t="s">
        <v>156</v>
      </c>
      <c r="F66">
        <v>4.5268</v>
      </c>
      <c r="G66">
        <v>1.1594</v>
      </c>
      <c r="H66" t="s">
        <v>195</v>
      </c>
      <c r="I66">
        <v>0.4908</v>
      </c>
      <c r="J66">
        <v>0</v>
      </c>
      <c r="K66">
        <v>5.4742999999999995</v>
      </c>
      <c r="L66">
        <v>1.1594</v>
      </c>
      <c r="M66">
        <v>0.07</v>
      </c>
      <c r="N66">
        <v>0</v>
      </c>
      <c r="O66" t="s">
        <v>186</v>
      </c>
      <c r="P66">
        <v>3.7577</v>
      </c>
      <c r="Q66">
        <v>0.6379</v>
      </c>
      <c r="X66">
        <v>0.0876</v>
      </c>
      <c r="Y66">
        <v>0.0965</v>
      </c>
      <c r="Z66">
        <v>0.3015</v>
      </c>
      <c r="AA66">
        <v>5.2247</v>
      </c>
      <c r="AB66">
        <v>0.1599</v>
      </c>
      <c r="AC66">
        <v>0.0802</v>
      </c>
      <c r="AD66">
        <v>0.0202</v>
      </c>
      <c r="AE66">
        <v>9.2567</v>
      </c>
      <c r="AF66">
        <v>1.1795</v>
      </c>
      <c r="AG66">
        <v>17.0699</v>
      </c>
      <c r="AH66" t="s">
        <v>86</v>
      </c>
    </row>
    <row r="67" spans="1:34" ht="15">
      <c r="A67" t="s">
        <v>110</v>
      </c>
      <c r="B67" t="s">
        <v>547</v>
      </c>
      <c r="C67">
        <v>0.4567</v>
      </c>
      <c r="D67">
        <v>0</v>
      </c>
      <c r="E67" t="s">
        <v>205</v>
      </c>
      <c r="F67">
        <v>4.4534</v>
      </c>
      <c r="G67">
        <v>1.3494</v>
      </c>
      <c r="H67" t="s">
        <v>195</v>
      </c>
      <c r="I67">
        <v>0.4908</v>
      </c>
      <c r="J67">
        <v>0</v>
      </c>
      <c r="K67">
        <v>5.4009</v>
      </c>
      <c r="L67">
        <v>1.3494</v>
      </c>
      <c r="M67">
        <v>0.07</v>
      </c>
      <c r="N67">
        <v>0</v>
      </c>
      <c r="O67" t="s">
        <v>186</v>
      </c>
      <c r="P67">
        <v>3.7577</v>
      </c>
      <c r="Q67">
        <v>0.6379</v>
      </c>
      <c r="U67" t="s">
        <v>445</v>
      </c>
      <c r="V67">
        <v>1.2624</v>
      </c>
      <c r="W67">
        <v>0</v>
      </c>
      <c r="X67">
        <v>0.0876</v>
      </c>
      <c r="Y67">
        <v>0.0965</v>
      </c>
      <c r="Z67">
        <v>0.3015</v>
      </c>
      <c r="AA67">
        <v>5.2247</v>
      </c>
      <c r="AB67">
        <v>0.1599</v>
      </c>
      <c r="AC67">
        <v>0.0802</v>
      </c>
      <c r="AD67">
        <v>0.0321</v>
      </c>
      <c r="AE67">
        <v>10.531</v>
      </c>
      <c r="AF67">
        <v>1.1795</v>
      </c>
      <c r="AG67">
        <v>18.460800000000003</v>
      </c>
      <c r="AH67" t="s">
        <v>110</v>
      </c>
    </row>
    <row r="68" spans="1:34" ht="15">
      <c r="A68" t="s">
        <v>456</v>
      </c>
      <c r="B68" t="s">
        <v>547</v>
      </c>
      <c r="C68">
        <v>0.4567</v>
      </c>
      <c r="D68">
        <v>0</v>
      </c>
      <c r="E68" t="s">
        <v>205</v>
      </c>
      <c r="F68">
        <v>4.4534</v>
      </c>
      <c r="G68">
        <v>1.3494</v>
      </c>
      <c r="H68" t="s">
        <v>195</v>
      </c>
      <c r="I68">
        <v>0.4908</v>
      </c>
      <c r="J68">
        <v>0</v>
      </c>
      <c r="K68">
        <v>5.4009</v>
      </c>
      <c r="L68">
        <v>1.3494</v>
      </c>
      <c r="M68">
        <v>0.07</v>
      </c>
      <c r="N68">
        <v>0</v>
      </c>
      <c r="O68" t="s">
        <v>186</v>
      </c>
      <c r="P68">
        <v>3.7577</v>
      </c>
      <c r="Q68">
        <v>0.6379</v>
      </c>
      <c r="X68">
        <v>0.0876</v>
      </c>
      <c r="Y68">
        <v>0.0965</v>
      </c>
      <c r="Z68">
        <v>0.3015</v>
      </c>
      <c r="AA68">
        <v>5.2247</v>
      </c>
      <c r="AB68">
        <v>0.1599</v>
      </c>
      <c r="AC68">
        <v>0.0802</v>
      </c>
      <c r="AD68">
        <v>0.0321</v>
      </c>
      <c r="AE68">
        <v>9.2686</v>
      </c>
      <c r="AF68">
        <v>1.1795</v>
      </c>
      <c r="AG68">
        <v>17.1984</v>
      </c>
      <c r="AH68" t="s">
        <v>456</v>
      </c>
    </row>
    <row r="69" spans="1:34" ht="15">
      <c r="A69" t="s">
        <v>83</v>
      </c>
      <c r="B69" t="s">
        <v>547</v>
      </c>
      <c r="C69">
        <v>0.4576</v>
      </c>
      <c r="D69">
        <v>0</v>
      </c>
      <c r="E69" t="s">
        <v>205</v>
      </c>
      <c r="F69">
        <v>4.4626</v>
      </c>
      <c r="G69">
        <v>1.3521</v>
      </c>
      <c r="H69" t="s">
        <v>195</v>
      </c>
      <c r="I69">
        <v>0.4917</v>
      </c>
      <c r="J69">
        <v>0</v>
      </c>
      <c r="K69">
        <v>5.4119</v>
      </c>
      <c r="L69">
        <v>1.3521</v>
      </c>
      <c r="M69">
        <v>0.0701</v>
      </c>
      <c r="N69">
        <v>0</v>
      </c>
      <c r="O69" t="s">
        <v>191</v>
      </c>
      <c r="P69">
        <v>3.1262</v>
      </c>
      <c r="Q69">
        <v>0</v>
      </c>
      <c r="X69">
        <v>0.0877</v>
      </c>
      <c r="Y69">
        <v>0.0966</v>
      </c>
      <c r="Z69">
        <v>0.3018</v>
      </c>
      <c r="AA69">
        <v>5.2334</v>
      </c>
      <c r="AB69">
        <v>0.1602</v>
      </c>
      <c r="AC69">
        <v>0.0803</v>
      </c>
      <c r="AE69">
        <v>8.613999999999999</v>
      </c>
      <c r="AF69">
        <v>0.5423</v>
      </c>
      <c r="AG69">
        <v>15.920300000000001</v>
      </c>
      <c r="AH69" t="s">
        <v>83</v>
      </c>
    </row>
    <row r="70" spans="1:34" ht="15">
      <c r="A70" t="s">
        <v>26</v>
      </c>
      <c r="B70" t="s">
        <v>547</v>
      </c>
      <c r="C70">
        <v>0.4576</v>
      </c>
      <c r="D70">
        <v>0</v>
      </c>
      <c r="E70" t="s">
        <v>180</v>
      </c>
      <c r="F70">
        <v>6.5281</v>
      </c>
      <c r="G70">
        <v>0</v>
      </c>
      <c r="H70" t="s">
        <v>180</v>
      </c>
      <c r="I70">
        <v>0.2828</v>
      </c>
      <c r="J70">
        <v>0.2203</v>
      </c>
      <c r="K70">
        <v>7.2685</v>
      </c>
      <c r="L70">
        <v>0.2203</v>
      </c>
      <c r="M70">
        <v>0.0701</v>
      </c>
      <c r="N70">
        <v>0</v>
      </c>
      <c r="X70">
        <v>0.0369</v>
      </c>
      <c r="AA70">
        <v>5.2334</v>
      </c>
      <c r="AB70">
        <v>0.1602</v>
      </c>
      <c r="AE70">
        <v>5.3404</v>
      </c>
      <c r="AF70">
        <v>0.1602</v>
      </c>
      <c r="AG70">
        <v>12.9894</v>
      </c>
      <c r="AH70" t="s">
        <v>26</v>
      </c>
    </row>
    <row r="71" spans="1:34" ht="15">
      <c r="A71" t="s">
        <v>27</v>
      </c>
      <c r="B71" t="s">
        <v>174</v>
      </c>
      <c r="C71">
        <v>0.1538</v>
      </c>
      <c r="D71">
        <v>0</v>
      </c>
      <c r="E71" t="s">
        <v>214</v>
      </c>
      <c r="F71">
        <v>4.9725</v>
      </c>
      <c r="G71">
        <v>0.3035</v>
      </c>
      <c r="H71" t="s">
        <v>180</v>
      </c>
      <c r="I71">
        <v>0.2828</v>
      </c>
      <c r="J71">
        <v>0.2203</v>
      </c>
      <c r="K71">
        <v>5.4091000000000005</v>
      </c>
      <c r="L71">
        <v>0.5238</v>
      </c>
      <c r="M71">
        <v>0.0701</v>
      </c>
      <c r="N71">
        <v>0</v>
      </c>
      <c r="U71" t="s">
        <v>188</v>
      </c>
      <c r="V71">
        <v>2.0545</v>
      </c>
      <c r="W71">
        <v>0</v>
      </c>
      <c r="X71">
        <v>0.0369</v>
      </c>
      <c r="AA71">
        <v>5.2334</v>
      </c>
      <c r="AB71">
        <v>0.1602</v>
      </c>
      <c r="AE71">
        <v>7.3949</v>
      </c>
      <c r="AF71">
        <v>0.1602</v>
      </c>
      <c r="AG71">
        <v>13.488</v>
      </c>
      <c r="AH71" t="s">
        <v>27</v>
      </c>
    </row>
    <row r="72" spans="1:34" ht="15">
      <c r="A72" t="s">
        <v>30</v>
      </c>
      <c r="B72" t="s">
        <v>547</v>
      </c>
      <c r="C72">
        <v>0.4576</v>
      </c>
      <c r="D72">
        <v>0</v>
      </c>
      <c r="E72" t="s">
        <v>180</v>
      </c>
      <c r="F72">
        <v>6.5281</v>
      </c>
      <c r="G72">
        <v>0</v>
      </c>
      <c r="H72" t="s">
        <v>180</v>
      </c>
      <c r="I72">
        <v>0.2828</v>
      </c>
      <c r="J72">
        <v>0.2203</v>
      </c>
      <c r="K72">
        <v>7.2685</v>
      </c>
      <c r="L72">
        <v>0.2203</v>
      </c>
      <c r="M72">
        <v>0.0701</v>
      </c>
      <c r="N72">
        <v>0</v>
      </c>
      <c r="R72" t="s">
        <v>248</v>
      </c>
      <c r="S72">
        <v>0.7661</v>
      </c>
      <c r="T72">
        <v>0</v>
      </c>
      <c r="U72" t="s">
        <v>150</v>
      </c>
      <c r="V72">
        <v>1.7752</v>
      </c>
      <c r="W72">
        <v>0.0682</v>
      </c>
      <c r="X72">
        <v>0.0369</v>
      </c>
      <c r="Y72">
        <v>0.0966</v>
      </c>
      <c r="Z72">
        <v>0.3018</v>
      </c>
      <c r="AA72">
        <v>5.2334</v>
      </c>
      <c r="AB72">
        <v>0.1602</v>
      </c>
      <c r="AC72">
        <v>0.0803</v>
      </c>
      <c r="AE72">
        <v>7.9783</v>
      </c>
      <c r="AF72">
        <v>0.6105</v>
      </c>
      <c r="AG72">
        <v>16.0776</v>
      </c>
      <c r="AH72" t="s">
        <v>30</v>
      </c>
    </row>
    <row r="73" spans="1:34" ht="15">
      <c r="A73" t="s">
        <v>33</v>
      </c>
      <c r="B73" t="s">
        <v>547</v>
      </c>
      <c r="C73">
        <v>0.4576</v>
      </c>
      <c r="D73">
        <v>0</v>
      </c>
      <c r="E73" t="s">
        <v>156</v>
      </c>
      <c r="F73">
        <v>4.5268</v>
      </c>
      <c r="G73">
        <v>1.1594</v>
      </c>
      <c r="H73" t="s">
        <v>195</v>
      </c>
      <c r="I73">
        <v>0.4917</v>
      </c>
      <c r="J73">
        <v>0</v>
      </c>
      <c r="K73">
        <v>5.4761</v>
      </c>
      <c r="L73">
        <v>1.1594</v>
      </c>
      <c r="M73">
        <v>0.0701</v>
      </c>
      <c r="N73">
        <v>0</v>
      </c>
      <c r="U73" t="s">
        <v>157</v>
      </c>
      <c r="V73">
        <v>2.75</v>
      </c>
      <c r="W73">
        <v>0</v>
      </c>
      <c r="X73">
        <v>0.0877</v>
      </c>
      <c r="Y73">
        <v>0.0966</v>
      </c>
      <c r="Z73">
        <v>0.3018</v>
      </c>
      <c r="AA73">
        <v>5.2334</v>
      </c>
      <c r="AB73">
        <v>0.1602</v>
      </c>
      <c r="AC73">
        <v>0.0803</v>
      </c>
      <c r="AE73">
        <v>8.2378</v>
      </c>
      <c r="AF73">
        <v>0.5423</v>
      </c>
      <c r="AG73">
        <v>15.415600000000001</v>
      </c>
      <c r="AH73" t="s">
        <v>33</v>
      </c>
    </row>
    <row r="74" spans="1:34" ht="15">
      <c r="A74" t="s">
        <v>34</v>
      </c>
      <c r="B74" t="s">
        <v>547</v>
      </c>
      <c r="C74">
        <v>0.4576</v>
      </c>
      <c r="D74">
        <v>0</v>
      </c>
      <c r="E74" t="s">
        <v>156</v>
      </c>
      <c r="F74">
        <v>4.5268</v>
      </c>
      <c r="G74">
        <v>1.1594</v>
      </c>
      <c r="H74" t="s">
        <v>195</v>
      </c>
      <c r="I74">
        <v>0.4917</v>
      </c>
      <c r="J74">
        <v>0</v>
      </c>
      <c r="K74">
        <v>5.4761</v>
      </c>
      <c r="L74">
        <v>1.1594</v>
      </c>
      <c r="M74">
        <v>0.0701</v>
      </c>
      <c r="N74">
        <v>0</v>
      </c>
      <c r="R74" t="s">
        <v>238</v>
      </c>
      <c r="S74">
        <v>0.2423</v>
      </c>
      <c r="T74">
        <v>0</v>
      </c>
      <c r="U74" t="s">
        <v>157</v>
      </c>
      <c r="V74">
        <v>2.75</v>
      </c>
      <c r="W74">
        <v>0</v>
      </c>
      <c r="X74">
        <v>0.0877</v>
      </c>
      <c r="Y74">
        <v>0.0966</v>
      </c>
      <c r="Z74">
        <v>0.3018</v>
      </c>
      <c r="AA74">
        <v>5.2334</v>
      </c>
      <c r="AB74">
        <v>0.1602</v>
      </c>
      <c r="AC74">
        <v>0.0803</v>
      </c>
      <c r="AE74">
        <v>8.4801</v>
      </c>
      <c r="AF74">
        <v>0.5423</v>
      </c>
      <c r="AG74">
        <v>15.657900000000001</v>
      </c>
      <c r="AH74" t="s">
        <v>34</v>
      </c>
    </row>
    <row r="75" spans="1:34" ht="15">
      <c r="A75" t="s">
        <v>35</v>
      </c>
      <c r="B75" t="s">
        <v>547</v>
      </c>
      <c r="C75">
        <v>0.4576</v>
      </c>
      <c r="D75">
        <v>0</v>
      </c>
      <c r="E75" t="s">
        <v>205</v>
      </c>
      <c r="F75">
        <v>4.4626</v>
      </c>
      <c r="G75">
        <v>1.3521</v>
      </c>
      <c r="H75" t="s">
        <v>195</v>
      </c>
      <c r="I75">
        <v>0.4917</v>
      </c>
      <c r="J75">
        <v>0</v>
      </c>
      <c r="K75">
        <v>5.4119</v>
      </c>
      <c r="L75">
        <v>1.3521</v>
      </c>
      <c r="M75">
        <v>0.0701</v>
      </c>
      <c r="N75">
        <v>0</v>
      </c>
      <c r="X75">
        <v>0.0877</v>
      </c>
      <c r="Y75">
        <v>0.0966</v>
      </c>
      <c r="Z75">
        <v>0.3018</v>
      </c>
      <c r="AA75">
        <v>5.2334</v>
      </c>
      <c r="AB75">
        <v>0.1602</v>
      </c>
      <c r="AC75">
        <v>0.0803</v>
      </c>
      <c r="AE75">
        <v>5.487799999999999</v>
      </c>
      <c r="AF75">
        <v>0.5423</v>
      </c>
      <c r="AG75">
        <v>12.7941</v>
      </c>
      <c r="AH75" t="s">
        <v>35</v>
      </c>
    </row>
    <row r="76" spans="1:34" ht="15">
      <c r="A76" t="s">
        <v>36</v>
      </c>
      <c r="B76" t="s">
        <v>547</v>
      </c>
      <c r="C76">
        <v>0.4576</v>
      </c>
      <c r="D76">
        <v>0</v>
      </c>
      <c r="E76" t="s">
        <v>205</v>
      </c>
      <c r="F76">
        <v>4.4626</v>
      </c>
      <c r="G76">
        <v>1.3521</v>
      </c>
      <c r="H76" t="s">
        <v>195</v>
      </c>
      <c r="I76">
        <v>0.4917</v>
      </c>
      <c r="J76">
        <v>0</v>
      </c>
      <c r="K76">
        <v>5.4119</v>
      </c>
      <c r="L76">
        <v>1.3521</v>
      </c>
      <c r="M76">
        <v>0.0701</v>
      </c>
      <c r="N76">
        <v>0</v>
      </c>
      <c r="U76" t="s">
        <v>157</v>
      </c>
      <c r="V76">
        <v>2.75</v>
      </c>
      <c r="W76">
        <v>0</v>
      </c>
      <c r="X76">
        <v>0.0877</v>
      </c>
      <c r="Y76">
        <v>0.0966</v>
      </c>
      <c r="Z76">
        <v>0.3018</v>
      </c>
      <c r="AA76">
        <v>5.2334</v>
      </c>
      <c r="AB76">
        <v>0.1602</v>
      </c>
      <c r="AC76">
        <v>0.0803</v>
      </c>
      <c r="AE76">
        <v>8.2378</v>
      </c>
      <c r="AF76">
        <v>0.5423</v>
      </c>
      <c r="AG76">
        <v>15.5441</v>
      </c>
      <c r="AH76" t="s">
        <v>36</v>
      </c>
    </row>
    <row r="77" spans="1:34" ht="15">
      <c r="A77" t="s">
        <v>39</v>
      </c>
      <c r="B77" t="s">
        <v>174</v>
      </c>
      <c r="C77">
        <v>0.1538</v>
      </c>
      <c r="D77">
        <v>0</v>
      </c>
      <c r="E77" t="s">
        <v>214</v>
      </c>
      <c r="F77">
        <v>4.9725</v>
      </c>
      <c r="G77">
        <v>0.3035</v>
      </c>
      <c r="H77" t="s">
        <v>180</v>
      </c>
      <c r="I77">
        <v>0.2828</v>
      </c>
      <c r="J77">
        <v>0.2203</v>
      </c>
      <c r="K77">
        <v>5.4091000000000005</v>
      </c>
      <c r="L77">
        <v>0.5238</v>
      </c>
      <c r="M77">
        <v>0.0701</v>
      </c>
      <c r="N77">
        <v>0</v>
      </c>
      <c r="U77" t="s">
        <v>181</v>
      </c>
      <c r="V77">
        <v>1.2494</v>
      </c>
      <c r="W77">
        <v>0.1907</v>
      </c>
      <c r="X77">
        <v>0.0369</v>
      </c>
      <c r="AA77">
        <v>5.2334</v>
      </c>
      <c r="AB77">
        <v>0.1602</v>
      </c>
      <c r="AE77">
        <v>6.589799999999999</v>
      </c>
      <c r="AF77">
        <v>0.3509</v>
      </c>
      <c r="AG77">
        <v>12.8736</v>
      </c>
      <c r="AH77" t="s">
        <v>39</v>
      </c>
    </row>
    <row r="78" spans="1:34" ht="15">
      <c r="A78" t="s">
        <v>41</v>
      </c>
      <c r="B78" t="s">
        <v>547</v>
      </c>
      <c r="C78">
        <v>0.4576</v>
      </c>
      <c r="D78">
        <v>0</v>
      </c>
      <c r="E78" t="s">
        <v>219</v>
      </c>
      <c r="F78">
        <v>4.7448</v>
      </c>
      <c r="G78">
        <v>1.8563</v>
      </c>
      <c r="H78" t="s">
        <v>195</v>
      </c>
      <c r="I78">
        <v>0.4917</v>
      </c>
      <c r="J78">
        <v>0</v>
      </c>
      <c r="K78">
        <v>5.6941</v>
      </c>
      <c r="L78">
        <v>1.8563</v>
      </c>
      <c r="M78">
        <v>0.0701</v>
      </c>
      <c r="N78">
        <v>0</v>
      </c>
      <c r="U78" t="s">
        <v>157</v>
      </c>
      <c r="V78">
        <v>2.75</v>
      </c>
      <c r="W78">
        <v>0</v>
      </c>
      <c r="X78">
        <v>0.0877</v>
      </c>
      <c r="Y78">
        <v>0.0966</v>
      </c>
      <c r="Z78">
        <v>0.3018</v>
      </c>
      <c r="AA78">
        <v>5.2334</v>
      </c>
      <c r="AB78">
        <v>0.1602</v>
      </c>
      <c r="AC78">
        <v>0.0803</v>
      </c>
      <c r="AE78">
        <v>8.2378</v>
      </c>
      <c r="AF78">
        <v>0.5423</v>
      </c>
      <c r="AG78">
        <v>16.3305</v>
      </c>
      <c r="AH78" t="s">
        <v>41</v>
      </c>
    </row>
    <row r="79" spans="1:34" ht="15">
      <c r="A79" t="s">
        <v>42</v>
      </c>
      <c r="B79" t="s">
        <v>547</v>
      </c>
      <c r="C79">
        <v>0.4576</v>
      </c>
      <c r="D79">
        <v>0</v>
      </c>
      <c r="E79" t="s">
        <v>180</v>
      </c>
      <c r="F79">
        <v>6.5281</v>
      </c>
      <c r="G79">
        <v>0</v>
      </c>
      <c r="H79" t="s">
        <v>180</v>
      </c>
      <c r="I79">
        <v>0.2828</v>
      </c>
      <c r="J79">
        <v>0.2203</v>
      </c>
      <c r="K79">
        <v>7.2685</v>
      </c>
      <c r="L79">
        <v>0.2203</v>
      </c>
      <c r="M79">
        <v>0.0701</v>
      </c>
      <c r="N79">
        <v>0</v>
      </c>
      <c r="R79" t="s">
        <v>222</v>
      </c>
      <c r="S79">
        <v>3.4269</v>
      </c>
      <c r="T79">
        <v>0</v>
      </c>
      <c r="X79">
        <v>0.0369</v>
      </c>
      <c r="AA79">
        <v>5.2334</v>
      </c>
      <c r="AB79">
        <v>0.1602</v>
      </c>
      <c r="AE79">
        <v>8.767299999999999</v>
      </c>
      <c r="AF79">
        <v>0.1602</v>
      </c>
      <c r="AG79">
        <v>16.4163</v>
      </c>
      <c r="AH79" t="s">
        <v>42</v>
      </c>
    </row>
    <row r="80" spans="1:34" ht="15">
      <c r="A80" t="s">
        <v>43</v>
      </c>
      <c r="B80" t="s">
        <v>547</v>
      </c>
      <c r="C80">
        <v>0.4576</v>
      </c>
      <c r="D80">
        <v>0</v>
      </c>
      <c r="E80" t="s">
        <v>208</v>
      </c>
      <c r="F80">
        <v>4.5941</v>
      </c>
      <c r="G80">
        <v>2.0196</v>
      </c>
      <c r="H80" t="s">
        <v>195</v>
      </c>
      <c r="I80">
        <v>0.4917</v>
      </c>
      <c r="J80">
        <v>0</v>
      </c>
      <c r="K80">
        <v>5.5434</v>
      </c>
      <c r="L80">
        <v>2.0196</v>
      </c>
      <c r="M80">
        <v>0.0701</v>
      </c>
      <c r="N80">
        <v>0</v>
      </c>
      <c r="X80">
        <v>0.0877</v>
      </c>
      <c r="AA80">
        <v>5.2334</v>
      </c>
      <c r="AB80">
        <v>0.1602</v>
      </c>
      <c r="AE80">
        <v>5.3911999999999995</v>
      </c>
      <c r="AF80">
        <v>0.1602</v>
      </c>
      <c r="AG80">
        <v>13.1144</v>
      </c>
      <c r="AH80" t="s">
        <v>43</v>
      </c>
    </row>
    <row r="81" spans="1:34" ht="15">
      <c r="A81" t="s">
        <v>44</v>
      </c>
      <c r="B81" t="s">
        <v>547</v>
      </c>
      <c r="C81">
        <v>0.4576</v>
      </c>
      <c r="D81">
        <v>0</v>
      </c>
      <c r="E81" t="s">
        <v>208</v>
      </c>
      <c r="F81">
        <v>4.5941</v>
      </c>
      <c r="G81">
        <v>2.0196</v>
      </c>
      <c r="H81" t="s">
        <v>195</v>
      </c>
      <c r="I81">
        <v>0.4917</v>
      </c>
      <c r="J81">
        <v>0</v>
      </c>
      <c r="K81">
        <v>5.5434</v>
      </c>
      <c r="L81">
        <v>2.0196</v>
      </c>
      <c r="M81">
        <v>0.0701</v>
      </c>
      <c r="N81">
        <v>0</v>
      </c>
      <c r="R81" t="s">
        <v>208</v>
      </c>
      <c r="S81">
        <v>0.5781</v>
      </c>
      <c r="T81">
        <v>0</v>
      </c>
      <c r="U81" t="s">
        <v>445</v>
      </c>
      <c r="V81">
        <v>1.2624</v>
      </c>
      <c r="W81">
        <v>0</v>
      </c>
      <c r="X81">
        <v>0.0877</v>
      </c>
      <c r="AA81">
        <v>5.2334</v>
      </c>
      <c r="AB81">
        <v>0.1602</v>
      </c>
      <c r="AE81">
        <v>7.231699999999999</v>
      </c>
      <c r="AF81">
        <v>0.1602</v>
      </c>
      <c r="AG81">
        <v>14.954899999999999</v>
      </c>
      <c r="AH81" t="s">
        <v>44</v>
      </c>
    </row>
    <row r="82" spans="1:34" ht="15">
      <c r="A82" t="s">
        <v>45</v>
      </c>
      <c r="B82" t="s">
        <v>547</v>
      </c>
      <c r="C82">
        <v>0.4576</v>
      </c>
      <c r="D82">
        <v>0</v>
      </c>
      <c r="E82" t="s">
        <v>208</v>
      </c>
      <c r="F82">
        <v>4.5941</v>
      </c>
      <c r="G82">
        <v>1.0098</v>
      </c>
      <c r="H82" t="s">
        <v>195</v>
      </c>
      <c r="I82">
        <v>0.4917</v>
      </c>
      <c r="J82">
        <v>0</v>
      </c>
      <c r="K82">
        <v>5.5434</v>
      </c>
      <c r="L82">
        <v>1.0098</v>
      </c>
      <c r="M82">
        <v>0.0701</v>
      </c>
      <c r="N82">
        <v>0</v>
      </c>
      <c r="X82">
        <v>0.0877</v>
      </c>
      <c r="AA82">
        <v>5.2334</v>
      </c>
      <c r="AB82">
        <v>0.1602</v>
      </c>
      <c r="AE82">
        <v>5.3911999999999995</v>
      </c>
      <c r="AF82">
        <v>0.1602</v>
      </c>
      <c r="AG82">
        <v>12.1046</v>
      </c>
      <c r="AH82" t="s">
        <v>45</v>
      </c>
    </row>
    <row r="83" spans="1:34" ht="15">
      <c r="A83" t="s">
        <v>46</v>
      </c>
      <c r="B83" t="s">
        <v>547</v>
      </c>
      <c r="C83">
        <v>0.4576</v>
      </c>
      <c r="D83">
        <v>0</v>
      </c>
      <c r="E83" t="s">
        <v>231</v>
      </c>
      <c r="F83">
        <v>4.8849</v>
      </c>
      <c r="G83">
        <v>1.7276</v>
      </c>
      <c r="H83" t="s">
        <v>180</v>
      </c>
      <c r="I83">
        <v>0.2828</v>
      </c>
      <c r="J83">
        <v>0.2203</v>
      </c>
      <c r="K83">
        <v>5.6253</v>
      </c>
      <c r="L83">
        <v>1.9479</v>
      </c>
      <c r="M83">
        <v>0.0701</v>
      </c>
      <c r="N83">
        <v>0</v>
      </c>
      <c r="R83" t="s">
        <v>244</v>
      </c>
      <c r="S83">
        <v>0</v>
      </c>
      <c r="T83">
        <v>0</v>
      </c>
      <c r="U83" t="s">
        <v>162</v>
      </c>
      <c r="V83">
        <v>1.5861</v>
      </c>
      <c r="W83">
        <v>0</v>
      </c>
      <c r="X83">
        <v>0.0369</v>
      </c>
      <c r="Y83">
        <v>0.0966</v>
      </c>
      <c r="Z83">
        <v>0.3018</v>
      </c>
      <c r="AA83">
        <v>5.2334</v>
      </c>
      <c r="AB83">
        <v>0.1602</v>
      </c>
      <c r="AC83">
        <v>0.0803</v>
      </c>
      <c r="AE83">
        <v>7.0231</v>
      </c>
      <c r="AF83">
        <v>0.5423</v>
      </c>
      <c r="AG83">
        <v>15.1386</v>
      </c>
      <c r="AH83" t="s">
        <v>46</v>
      </c>
    </row>
    <row r="84" spans="1:34" ht="15">
      <c r="A84" t="s">
        <v>47</v>
      </c>
      <c r="B84" t="s">
        <v>547</v>
      </c>
      <c r="C84">
        <v>0.4576</v>
      </c>
      <c r="D84">
        <v>0</v>
      </c>
      <c r="E84" t="s">
        <v>156</v>
      </c>
      <c r="F84">
        <v>4.5268</v>
      </c>
      <c r="G84">
        <v>1.6735</v>
      </c>
      <c r="H84" t="s">
        <v>195</v>
      </c>
      <c r="I84">
        <v>0.4917</v>
      </c>
      <c r="J84">
        <v>0</v>
      </c>
      <c r="K84">
        <v>5.4761</v>
      </c>
      <c r="L84">
        <v>1.6735</v>
      </c>
      <c r="M84">
        <v>0.0701</v>
      </c>
      <c r="N84">
        <v>0</v>
      </c>
      <c r="U84" t="s">
        <v>157</v>
      </c>
      <c r="V84">
        <v>2.75</v>
      </c>
      <c r="W84">
        <v>0</v>
      </c>
      <c r="X84">
        <v>0.0877</v>
      </c>
      <c r="AA84">
        <v>5.2334</v>
      </c>
      <c r="AB84">
        <v>0.1602</v>
      </c>
      <c r="AE84">
        <v>8.1412</v>
      </c>
      <c r="AF84">
        <v>0.1602</v>
      </c>
      <c r="AG84">
        <v>15.450999999999999</v>
      </c>
      <c r="AH84" t="s">
        <v>47</v>
      </c>
    </row>
    <row r="85" spans="1:34" ht="15">
      <c r="A85" t="s">
        <v>49</v>
      </c>
      <c r="B85" t="s">
        <v>547</v>
      </c>
      <c r="C85">
        <v>0.4576</v>
      </c>
      <c r="D85">
        <v>0</v>
      </c>
      <c r="E85" t="s">
        <v>156</v>
      </c>
      <c r="F85">
        <v>4.5268</v>
      </c>
      <c r="G85">
        <v>1.6735</v>
      </c>
      <c r="H85" t="s">
        <v>195</v>
      </c>
      <c r="I85">
        <v>0.4917</v>
      </c>
      <c r="J85">
        <v>0</v>
      </c>
      <c r="K85">
        <v>5.4761</v>
      </c>
      <c r="L85">
        <v>1.6735</v>
      </c>
      <c r="M85">
        <v>0.0701</v>
      </c>
      <c r="N85">
        <v>0</v>
      </c>
      <c r="R85" t="s">
        <v>246</v>
      </c>
      <c r="S85">
        <v>0</v>
      </c>
      <c r="T85">
        <v>0</v>
      </c>
      <c r="U85" t="s">
        <v>157</v>
      </c>
      <c r="V85">
        <v>2.75</v>
      </c>
      <c r="W85">
        <v>0</v>
      </c>
      <c r="X85">
        <v>0.0877</v>
      </c>
      <c r="AA85">
        <v>5.2334</v>
      </c>
      <c r="AB85">
        <v>0.1602</v>
      </c>
      <c r="AC85">
        <v>0.0803</v>
      </c>
      <c r="AE85">
        <v>8.1412</v>
      </c>
      <c r="AF85">
        <v>0.2405</v>
      </c>
      <c r="AG85">
        <v>15.5313</v>
      </c>
      <c r="AH85" t="s">
        <v>49</v>
      </c>
    </row>
    <row r="86" spans="1:34" ht="15">
      <c r="A86" t="s">
        <v>50</v>
      </c>
      <c r="B86" t="s">
        <v>547</v>
      </c>
      <c r="C86">
        <v>0.4576</v>
      </c>
      <c r="D86">
        <v>0</v>
      </c>
      <c r="E86" t="s">
        <v>156</v>
      </c>
      <c r="F86">
        <v>4.5268</v>
      </c>
      <c r="G86">
        <v>1.6735</v>
      </c>
      <c r="H86" t="s">
        <v>195</v>
      </c>
      <c r="I86">
        <v>0.4917</v>
      </c>
      <c r="J86">
        <v>0</v>
      </c>
      <c r="K86">
        <v>5.4761</v>
      </c>
      <c r="L86">
        <v>1.6735</v>
      </c>
      <c r="M86">
        <v>0.0701</v>
      </c>
      <c r="N86">
        <v>0</v>
      </c>
      <c r="R86" t="s">
        <v>238</v>
      </c>
      <c r="S86">
        <v>0.2423</v>
      </c>
      <c r="T86">
        <v>0</v>
      </c>
      <c r="U86" t="s">
        <v>157</v>
      </c>
      <c r="V86">
        <v>2.75</v>
      </c>
      <c r="W86">
        <v>0</v>
      </c>
      <c r="X86">
        <v>0.0877</v>
      </c>
      <c r="Y86">
        <v>0.0966</v>
      </c>
      <c r="Z86">
        <v>0.3018</v>
      </c>
      <c r="AA86">
        <v>5.2334</v>
      </c>
      <c r="AB86">
        <v>0.1602</v>
      </c>
      <c r="AC86">
        <v>0.0803</v>
      </c>
      <c r="AE86">
        <v>8.4801</v>
      </c>
      <c r="AF86">
        <v>0.5423</v>
      </c>
      <c r="AG86">
        <v>16.172</v>
      </c>
      <c r="AH86" t="s">
        <v>50</v>
      </c>
    </row>
    <row r="87" spans="1:34" ht="15">
      <c r="A87" t="s">
        <v>51</v>
      </c>
      <c r="B87" t="s">
        <v>174</v>
      </c>
      <c r="C87">
        <v>0.1538</v>
      </c>
      <c r="D87">
        <v>0</v>
      </c>
      <c r="E87" t="s">
        <v>214</v>
      </c>
      <c r="F87">
        <v>4.9725</v>
      </c>
      <c r="G87">
        <v>0.3035</v>
      </c>
      <c r="H87" t="s">
        <v>180</v>
      </c>
      <c r="I87">
        <v>0.2828</v>
      </c>
      <c r="J87">
        <v>0.2203</v>
      </c>
      <c r="K87">
        <v>5.4091000000000005</v>
      </c>
      <c r="L87">
        <v>0.5238</v>
      </c>
      <c r="M87">
        <v>0.0701</v>
      </c>
      <c r="N87">
        <v>0</v>
      </c>
      <c r="X87">
        <v>0.0369</v>
      </c>
      <c r="AA87">
        <v>5.2334</v>
      </c>
      <c r="AB87">
        <v>0.1602</v>
      </c>
      <c r="AE87">
        <v>5.3404</v>
      </c>
      <c r="AF87">
        <v>0.1602</v>
      </c>
      <c r="AG87">
        <v>11.433499999999999</v>
      </c>
      <c r="AH87" t="s">
        <v>51</v>
      </c>
    </row>
    <row r="88" spans="1:34" ht="15">
      <c r="A88" t="s">
        <v>52</v>
      </c>
      <c r="B88" t="s">
        <v>174</v>
      </c>
      <c r="C88">
        <v>0.1538</v>
      </c>
      <c r="D88">
        <v>0</v>
      </c>
      <c r="E88" t="s">
        <v>227</v>
      </c>
      <c r="F88">
        <v>4.693</v>
      </c>
      <c r="G88">
        <v>1.8713</v>
      </c>
      <c r="H88" t="s">
        <v>180</v>
      </c>
      <c r="I88">
        <v>0.2828</v>
      </c>
      <c r="J88">
        <v>0.2203</v>
      </c>
      <c r="K88">
        <v>5.1296</v>
      </c>
      <c r="L88">
        <v>2.0916</v>
      </c>
      <c r="M88">
        <v>0.0701</v>
      </c>
      <c r="N88">
        <v>0</v>
      </c>
      <c r="U88" t="s">
        <v>150</v>
      </c>
      <c r="V88">
        <v>1.7752</v>
      </c>
      <c r="W88">
        <v>0.0682</v>
      </c>
      <c r="X88">
        <v>0.0369</v>
      </c>
      <c r="Y88">
        <v>0.0966</v>
      </c>
      <c r="Z88">
        <v>0.3018</v>
      </c>
      <c r="AA88">
        <v>5.2334</v>
      </c>
      <c r="AB88">
        <v>0.1602</v>
      </c>
      <c r="AC88">
        <v>0.0803</v>
      </c>
      <c r="AE88">
        <v>7.2122</v>
      </c>
      <c r="AF88">
        <v>0.6105</v>
      </c>
      <c r="AG88">
        <v>15.043899999999999</v>
      </c>
      <c r="AH88" t="s">
        <v>52</v>
      </c>
    </row>
    <row r="89" spans="1:34" ht="15">
      <c r="A89" t="s">
        <v>54</v>
      </c>
      <c r="B89" t="s">
        <v>547</v>
      </c>
      <c r="C89">
        <v>0.4576</v>
      </c>
      <c r="D89">
        <v>0</v>
      </c>
      <c r="E89" t="s">
        <v>180</v>
      </c>
      <c r="F89">
        <v>6.5281</v>
      </c>
      <c r="G89">
        <v>0</v>
      </c>
      <c r="H89" t="s">
        <v>180</v>
      </c>
      <c r="I89">
        <v>0.2828</v>
      </c>
      <c r="J89">
        <v>0.2203</v>
      </c>
      <c r="K89">
        <v>7.2685</v>
      </c>
      <c r="L89">
        <v>0.2203</v>
      </c>
      <c r="M89">
        <v>0.0701</v>
      </c>
      <c r="N89">
        <v>0</v>
      </c>
      <c r="R89" t="s">
        <v>515</v>
      </c>
      <c r="S89">
        <v>0</v>
      </c>
      <c r="T89">
        <v>0</v>
      </c>
      <c r="U89" t="s">
        <v>150</v>
      </c>
      <c r="V89">
        <v>1.7752</v>
      </c>
      <c r="W89">
        <v>0.0682</v>
      </c>
      <c r="X89">
        <v>0.0369</v>
      </c>
      <c r="Y89">
        <v>0.0966</v>
      </c>
      <c r="Z89">
        <v>0.3018</v>
      </c>
      <c r="AA89">
        <v>5.2334</v>
      </c>
      <c r="AB89">
        <v>0.1602</v>
      </c>
      <c r="AC89">
        <v>0.0803</v>
      </c>
      <c r="AE89">
        <v>7.2122</v>
      </c>
      <c r="AF89">
        <v>0.6105</v>
      </c>
      <c r="AG89">
        <v>15.3115</v>
      </c>
      <c r="AH89" t="s">
        <v>54</v>
      </c>
    </row>
    <row r="90" spans="1:34" ht="15">
      <c r="A90" t="s">
        <v>55</v>
      </c>
      <c r="B90" t="s">
        <v>547</v>
      </c>
      <c r="C90">
        <v>0.4576</v>
      </c>
      <c r="D90">
        <v>0</v>
      </c>
      <c r="E90" t="s">
        <v>180</v>
      </c>
      <c r="F90">
        <v>6.5281</v>
      </c>
      <c r="G90">
        <v>0</v>
      </c>
      <c r="H90" t="s">
        <v>180</v>
      </c>
      <c r="I90">
        <v>0.2828</v>
      </c>
      <c r="J90">
        <v>0.2203</v>
      </c>
      <c r="K90">
        <v>7.2685</v>
      </c>
      <c r="L90">
        <v>0.2203</v>
      </c>
      <c r="M90">
        <v>0.0701</v>
      </c>
      <c r="N90">
        <v>0</v>
      </c>
      <c r="R90" t="s">
        <v>248</v>
      </c>
      <c r="S90">
        <v>0.7661</v>
      </c>
      <c r="T90">
        <v>0</v>
      </c>
      <c r="U90" t="s">
        <v>150</v>
      </c>
      <c r="V90">
        <v>1.7752</v>
      </c>
      <c r="W90">
        <v>0.0682</v>
      </c>
      <c r="X90">
        <v>0.0369</v>
      </c>
      <c r="Y90">
        <v>0.0966</v>
      </c>
      <c r="Z90">
        <v>0.3018</v>
      </c>
      <c r="AA90">
        <v>5.2334</v>
      </c>
      <c r="AB90">
        <v>0.1602</v>
      </c>
      <c r="AC90">
        <v>0.0803</v>
      </c>
      <c r="AE90">
        <v>7.9783</v>
      </c>
      <c r="AF90">
        <v>0.6105</v>
      </c>
      <c r="AG90">
        <v>16.0776</v>
      </c>
      <c r="AH90" t="s">
        <v>55</v>
      </c>
    </row>
    <row r="91" spans="1:34" ht="15">
      <c r="A91" t="s">
        <v>56</v>
      </c>
      <c r="B91" t="s">
        <v>547</v>
      </c>
      <c r="C91">
        <v>0.4576</v>
      </c>
      <c r="D91">
        <v>0</v>
      </c>
      <c r="E91" t="s">
        <v>180</v>
      </c>
      <c r="F91">
        <v>6.5281</v>
      </c>
      <c r="G91">
        <v>0</v>
      </c>
      <c r="H91" t="s">
        <v>180</v>
      </c>
      <c r="I91">
        <v>0.2828</v>
      </c>
      <c r="J91">
        <v>0.2203</v>
      </c>
      <c r="K91">
        <v>7.2685</v>
      </c>
      <c r="L91">
        <v>0.2203</v>
      </c>
      <c r="M91">
        <v>0.0701</v>
      </c>
      <c r="N91">
        <v>0</v>
      </c>
      <c r="R91" t="s">
        <v>251</v>
      </c>
      <c r="S91">
        <v>0</v>
      </c>
      <c r="T91">
        <v>0</v>
      </c>
      <c r="U91" t="s">
        <v>150</v>
      </c>
      <c r="V91">
        <v>1.7752</v>
      </c>
      <c r="W91">
        <v>0.0682</v>
      </c>
      <c r="X91">
        <v>0.0369</v>
      </c>
      <c r="Y91">
        <v>0.0966</v>
      </c>
      <c r="Z91">
        <v>0.3018</v>
      </c>
      <c r="AA91">
        <v>5.2334</v>
      </c>
      <c r="AB91">
        <v>0.1602</v>
      </c>
      <c r="AC91">
        <v>0.0803</v>
      </c>
      <c r="AE91">
        <v>7.2122</v>
      </c>
      <c r="AF91">
        <v>0.6105</v>
      </c>
      <c r="AG91">
        <v>15.3115</v>
      </c>
      <c r="AH91" t="s">
        <v>56</v>
      </c>
    </row>
    <row r="92" spans="1:34" ht="15">
      <c r="A92" t="s">
        <v>61</v>
      </c>
      <c r="B92" t="s">
        <v>547</v>
      </c>
      <c r="C92">
        <v>0.4576</v>
      </c>
      <c r="D92">
        <v>0</v>
      </c>
      <c r="E92" t="s">
        <v>180</v>
      </c>
      <c r="F92">
        <v>6.5281</v>
      </c>
      <c r="G92">
        <v>0</v>
      </c>
      <c r="H92" t="s">
        <v>180</v>
      </c>
      <c r="I92">
        <v>0.2828</v>
      </c>
      <c r="J92">
        <v>0.2203</v>
      </c>
      <c r="K92">
        <v>7.2685</v>
      </c>
      <c r="L92">
        <v>0.2203</v>
      </c>
      <c r="M92">
        <v>0.0701</v>
      </c>
      <c r="N92">
        <v>0</v>
      </c>
      <c r="R92" t="s">
        <v>239</v>
      </c>
      <c r="S92">
        <v>0.4313</v>
      </c>
      <c r="T92">
        <v>0</v>
      </c>
      <c r="U92" t="s">
        <v>150</v>
      </c>
      <c r="V92">
        <v>1.7752</v>
      </c>
      <c r="W92">
        <v>0.0682</v>
      </c>
      <c r="X92">
        <v>0.0369</v>
      </c>
      <c r="Y92">
        <v>0.0966</v>
      </c>
      <c r="Z92">
        <v>0.3018</v>
      </c>
      <c r="AA92">
        <v>5.2334</v>
      </c>
      <c r="AB92">
        <v>0.1602</v>
      </c>
      <c r="AC92">
        <v>0.0803</v>
      </c>
      <c r="AE92">
        <v>7.6435</v>
      </c>
      <c r="AF92">
        <v>0.6105</v>
      </c>
      <c r="AG92">
        <v>15.7428</v>
      </c>
      <c r="AH92" t="s">
        <v>61</v>
      </c>
    </row>
    <row r="93" spans="1:34" ht="15">
      <c r="A93" t="s">
        <v>67</v>
      </c>
      <c r="B93" t="s">
        <v>174</v>
      </c>
      <c r="C93">
        <v>0.1538</v>
      </c>
      <c r="D93">
        <v>0</v>
      </c>
      <c r="E93" t="s">
        <v>227</v>
      </c>
      <c r="F93">
        <v>4.693</v>
      </c>
      <c r="G93">
        <v>1.8713</v>
      </c>
      <c r="H93" t="s">
        <v>180</v>
      </c>
      <c r="I93">
        <v>0.2828</v>
      </c>
      <c r="J93">
        <v>0.2203</v>
      </c>
      <c r="K93">
        <v>5.1296</v>
      </c>
      <c r="L93">
        <v>2.0916</v>
      </c>
      <c r="M93">
        <v>0.0701</v>
      </c>
      <c r="N93">
        <v>0</v>
      </c>
      <c r="R93" t="s">
        <v>515</v>
      </c>
      <c r="S93">
        <v>0</v>
      </c>
      <c r="T93">
        <v>0</v>
      </c>
      <c r="U93" t="s">
        <v>150</v>
      </c>
      <c r="V93">
        <v>1.7752</v>
      </c>
      <c r="W93">
        <v>0.0682</v>
      </c>
      <c r="X93">
        <v>0.0369</v>
      </c>
      <c r="Y93">
        <v>0.0966</v>
      </c>
      <c r="Z93">
        <v>0.3018</v>
      </c>
      <c r="AA93">
        <v>5.2334</v>
      </c>
      <c r="AB93">
        <v>0.1602</v>
      </c>
      <c r="AC93">
        <v>0.0803</v>
      </c>
      <c r="AE93">
        <v>7.2122</v>
      </c>
      <c r="AF93">
        <v>0.6105</v>
      </c>
      <c r="AG93">
        <v>15.043899999999999</v>
      </c>
      <c r="AH93" t="s">
        <v>67</v>
      </c>
    </row>
    <row r="94" spans="1:34" ht="15">
      <c r="A94" t="s">
        <v>72</v>
      </c>
      <c r="B94" t="s">
        <v>547</v>
      </c>
      <c r="C94">
        <v>0.4576</v>
      </c>
      <c r="D94">
        <v>0</v>
      </c>
      <c r="E94" t="s">
        <v>208</v>
      </c>
      <c r="F94">
        <v>4.5941</v>
      </c>
      <c r="G94">
        <v>2.0196</v>
      </c>
      <c r="H94" t="s">
        <v>195</v>
      </c>
      <c r="I94">
        <v>0.4917</v>
      </c>
      <c r="J94">
        <v>0</v>
      </c>
      <c r="K94">
        <v>5.5434</v>
      </c>
      <c r="L94">
        <v>2.0196</v>
      </c>
      <c r="M94">
        <v>0.0701</v>
      </c>
      <c r="N94">
        <v>0</v>
      </c>
      <c r="U94" t="s">
        <v>157</v>
      </c>
      <c r="V94">
        <v>2.75</v>
      </c>
      <c r="W94">
        <v>0</v>
      </c>
      <c r="X94">
        <v>0.0877</v>
      </c>
      <c r="AA94">
        <v>5.2334</v>
      </c>
      <c r="AB94">
        <v>0.1602</v>
      </c>
      <c r="AE94">
        <v>8.1412</v>
      </c>
      <c r="AF94">
        <v>0.1602</v>
      </c>
      <c r="AG94">
        <v>15.8644</v>
      </c>
      <c r="AH94" t="s">
        <v>72</v>
      </c>
    </row>
    <row r="95" spans="1:34" ht="15">
      <c r="A95" t="s">
        <v>76</v>
      </c>
      <c r="B95" t="s">
        <v>547</v>
      </c>
      <c r="C95">
        <v>0.4576</v>
      </c>
      <c r="D95">
        <v>0</v>
      </c>
      <c r="E95" t="s">
        <v>180</v>
      </c>
      <c r="F95">
        <v>6.5281</v>
      </c>
      <c r="G95">
        <v>0</v>
      </c>
      <c r="H95" t="s">
        <v>180</v>
      </c>
      <c r="I95">
        <v>0.2828</v>
      </c>
      <c r="J95">
        <v>0.2203</v>
      </c>
      <c r="K95">
        <v>7.2685</v>
      </c>
      <c r="L95">
        <v>0.2203</v>
      </c>
      <c r="M95">
        <v>0.0701</v>
      </c>
      <c r="N95">
        <v>0</v>
      </c>
      <c r="U95" t="s">
        <v>167</v>
      </c>
      <c r="V95">
        <v>2.4012</v>
      </c>
      <c r="W95">
        <v>0.0673</v>
      </c>
      <c r="X95">
        <v>0.0877</v>
      </c>
      <c r="Y95">
        <v>0.0966</v>
      </c>
      <c r="Z95">
        <v>0.3018</v>
      </c>
      <c r="AA95">
        <v>5.2334</v>
      </c>
      <c r="AB95">
        <v>0.1602</v>
      </c>
      <c r="AC95">
        <v>0.0803</v>
      </c>
      <c r="AE95">
        <v>7.888999999999999</v>
      </c>
      <c r="AF95">
        <v>0.6096</v>
      </c>
      <c r="AG95">
        <v>15.987400000000001</v>
      </c>
      <c r="AH95" t="s">
        <v>76</v>
      </c>
    </row>
    <row r="96" spans="1:34" ht="15">
      <c r="A96" t="s">
        <v>77</v>
      </c>
      <c r="B96" t="s">
        <v>547</v>
      </c>
      <c r="C96">
        <v>0.4576</v>
      </c>
      <c r="D96">
        <v>0</v>
      </c>
      <c r="E96" t="s">
        <v>180</v>
      </c>
      <c r="F96">
        <v>6.5281</v>
      </c>
      <c r="G96">
        <v>0</v>
      </c>
      <c r="H96" t="s">
        <v>180</v>
      </c>
      <c r="I96">
        <v>0.2828</v>
      </c>
      <c r="J96">
        <v>0.2203</v>
      </c>
      <c r="K96">
        <v>7.2685</v>
      </c>
      <c r="L96">
        <v>0.2203</v>
      </c>
      <c r="M96">
        <v>0.0701</v>
      </c>
      <c r="N96">
        <v>0</v>
      </c>
      <c r="R96" t="s">
        <v>216</v>
      </c>
      <c r="S96">
        <v>1.5985</v>
      </c>
      <c r="T96">
        <v>0</v>
      </c>
      <c r="X96">
        <v>0.0369</v>
      </c>
      <c r="Y96">
        <v>0.0966</v>
      </c>
      <c r="Z96">
        <v>0.3018</v>
      </c>
      <c r="AA96">
        <v>5.2334</v>
      </c>
      <c r="AB96">
        <v>0.1602</v>
      </c>
      <c r="AC96">
        <v>0.0803</v>
      </c>
      <c r="AE96">
        <v>7.0355</v>
      </c>
      <c r="AF96">
        <v>0.5423</v>
      </c>
      <c r="AG96">
        <v>15.066600000000001</v>
      </c>
      <c r="AH96" t="s">
        <v>77</v>
      </c>
    </row>
    <row r="97" spans="1:34" ht="15">
      <c r="A97" t="s">
        <v>78</v>
      </c>
      <c r="B97" t="s">
        <v>547</v>
      </c>
      <c r="C97">
        <v>0.4576</v>
      </c>
      <c r="D97">
        <v>0</v>
      </c>
      <c r="E97" t="s">
        <v>180</v>
      </c>
      <c r="F97">
        <v>6.5281</v>
      </c>
      <c r="G97">
        <v>0</v>
      </c>
      <c r="H97" t="s">
        <v>180</v>
      </c>
      <c r="I97">
        <v>0.2828</v>
      </c>
      <c r="J97">
        <v>0.2203</v>
      </c>
      <c r="K97">
        <v>7.2685</v>
      </c>
      <c r="L97">
        <v>0.2203</v>
      </c>
      <c r="M97">
        <v>0.0701</v>
      </c>
      <c r="N97">
        <v>0</v>
      </c>
      <c r="U97" t="s">
        <v>157</v>
      </c>
      <c r="V97">
        <v>2.75</v>
      </c>
      <c r="W97">
        <v>0</v>
      </c>
      <c r="X97">
        <v>0.0877</v>
      </c>
      <c r="Y97">
        <v>0.0966</v>
      </c>
      <c r="Z97">
        <v>0.3018</v>
      </c>
      <c r="AA97">
        <v>5.2334</v>
      </c>
      <c r="AB97">
        <v>0.1602</v>
      </c>
      <c r="AC97">
        <v>0.0803</v>
      </c>
      <c r="AE97">
        <v>8.2378</v>
      </c>
      <c r="AF97">
        <v>0.5423</v>
      </c>
      <c r="AG97">
        <v>16.268900000000002</v>
      </c>
      <c r="AH97" t="s">
        <v>78</v>
      </c>
    </row>
    <row r="98" spans="1:34" ht="15">
      <c r="A98" t="s">
        <v>79</v>
      </c>
      <c r="B98" t="s">
        <v>547</v>
      </c>
      <c r="C98">
        <v>0.4576</v>
      </c>
      <c r="D98">
        <v>0</v>
      </c>
      <c r="E98" t="s">
        <v>208</v>
      </c>
      <c r="F98">
        <v>4.5941</v>
      </c>
      <c r="G98">
        <v>2.0196</v>
      </c>
      <c r="H98" t="s">
        <v>195</v>
      </c>
      <c r="I98">
        <v>0.4917</v>
      </c>
      <c r="J98">
        <v>0</v>
      </c>
      <c r="K98">
        <v>5.5434</v>
      </c>
      <c r="L98">
        <v>2.0196</v>
      </c>
      <c r="M98">
        <v>0.0701</v>
      </c>
      <c r="N98">
        <v>0</v>
      </c>
      <c r="U98" t="s">
        <v>445</v>
      </c>
      <c r="V98">
        <v>1.2624</v>
      </c>
      <c r="W98">
        <v>0</v>
      </c>
      <c r="X98">
        <v>0.0877</v>
      </c>
      <c r="AA98">
        <v>5.2334</v>
      </c>
      <c r="AB98">
        <v>0.1602</v>
      </c>
      <c r="AE98">
        <v>6.653599999999999</v>
      </c>
      <c r="AF98">
        <v>0.1602</v>
      </c>
      <c r="AG98">
        <v>14.3768</v>
      </c>
      <c r="AH98" t="s">
        <v>79</v>
      </c>
    </row>
    <row r="99" spans="1:34" ht="15">
      <c r="A99" t="s">
        <v>80</v>
      </c>
      <c r="B99" t="s">
        <v>547</v>
      </c>
      <c r="C99">
        <v>0.4576</v>
      </c>
      <c r="D99">
        <v>0</v>
      </c>
      <c r="E99" t="s">
        <v>205</v>
      </c>
      <c r="F99">
        <v>4.4626</v>
      </c>
      <c r="G99">
        <v>1.3521</v>
      </c>
      <c r="H99" t="s">
        <v>195</v>
      </c>
      <c r="I99">
        <v>0.4917</v>
      </c>
      <c r="J99">
        <v>0</v>
      </c>
      <c r="K99">
        <v>5.4119</v>
      </c>
      <c r="L99">
        <v>1.3521</v>
      </c>
      <c r="M99">
        <v>0.0701</v>
      </c>
      <c r="N99">
        <v>0</v>
      </c>
      <c r="R99" t="s">
        <v>208</v>
      </c>
      <c r="S99">
        <v>0</v>
      </c>
      <c r="T99">
        <v>0</v>
      </c>
      <c r="U99" t="s">
        <v>157</v>
      </c>
      <c r="V99">
        <v>2.75</v>
      </c>
      <c r="W99">
        <v>0</v>
      </c>
      <c r="X99">
        <v>0.0877</v>
      </c>
      <c r="Y99">
        <v>0.0966</v>
      </c>
      <c r="Z99">
        <v>0.3018</v>
      </c>
      <c r="AA99">
        <v>5.2334</v>
      </c>
      <c r="AB99">
        <v>0.1602</v>
      </c>
      <c r="AE99">
        <v>8.2378</v>
      </c>
      <c r="AF99">
        <v>0.462</v>
      </c>
      <c r="AG99">
        <v>15.463799999999999</v>
      </c>
      <c r="AH99" t="s">
        <v>80</v>
      </c>
    </row>
    <row r="100" spans="1:34" ht="15">
      <c r="A100" t="s">
        <v>81</v>
      </c>
      <c r="B100" t="s">
        <v>547</v>
      </c>
      <c r="C100">
        <v>0.4576</v>
      </c>
      <c r="D100">
        <v>0</v>
      </c>
      <c r="E100" t="s">
        <v>211</v>
      </c>
      <c r="F100">
        <v>4.6394</v>
      </c>
      <c r="G100">
        <v>2.2337</v>
      </c>
      <c r="H100" t="s">
        <v>195</v>
      </c>
      <c r="I100">
        <v>0.4917</v>
      </c>
      <c r="J100">
        <v>0</v>
      </c>
      <c r="K100">
        <v>5.5887</v>
      </c>
      <c r="L100">
        <v>2.2337</v>
      </c>
      <c r="M100">
        <v>0.0701</v>
      </c>
      <c r="N100">
        <v>0</v>
      </c>
      <c r="U100" t="s">
        <v>157</v>
      </c>
      <c r="V100">
        <v>2.75</v>
      </c>
      <c r="W100">
        <v>0</v>
      </c>
      <c r="X100">
        <v>0.0877</v>
      </c>
      <c r="Y100">
        <v>0.0966</v>
      </c>
      <c r="Z100">
        <v>0.3018</v>
      </c>
      <c r="AA100">
        <v>5.2334</v>
      </c>
      <c r="AB100">
        <v>0.1602</v>
      </c>
      <c r="AC100">
        <v>0.0803</v>
      </c>
      <c r="AE100">
        <v>8.2378</v>
      </c>
      <c r="AF100">
        <v>0.5423</v>
      </c>
      <c r="AG100">
        <v>16.6025</v>
      </c>
      <c r="AH100" t="s">
        <v>81</v>
      </c>
    </row>
    <row r="101" spans="1:34" ht="15">
      <c r="A101" t="s">
        <v>85</v>
      </c>
      <c r="B101" t="s">
        <v>547</v>
      </c>
      <c r="C101">
        <v>0.4576</v>
      </c>
      <c r="D101">
        <v>0</v>
      </c>
      <c r="E101" t="s">
        <v>205</v>
      </c>
      <c r="F101">
        <v>4.4626</v>
      </c>
      <c r="G101">
        <v>1.3521</v>
      </c>
      <c r="H101" t="s">
        <v>195</v>
      </c>
      <c r="I101">
        <v>0.4917</v>
      </c>
      <c r="J101">
        <v>0</v>
      </c>
      <c r="K101">
        <v>5.4119</v>
      </c>
      <c r="L101">
        <v>1.3521</v>
      </c>
      <c r="M101">
        <v>0.0701</v>
      </c>
      <c r="N101">
        <v>0</v>
      </c>
      <c r="R101" t="s">
        <v>208</v>
      </c>
      <c r="S101">
        <v>0.5781</v>
      </c>
      <c r="T101">
        <v>0</v>
      </c>
      <c r="U101" t="s">
        <v>445</v>
      </c>
      <c r="V101">
        <v>1.2624</v>
      </c>
      <c r="W101">
        <v>0</v>
      </c>
      <c r="X101">
        <v>0.0877</v>
      </c>
      <c r="Y101">
        <v>0.0966</v>
      </c>
      <c r="Z101">
        <v>0.3018</v>
      </c>
      <c r="AA101">
        <v>5.2334</v>
      </c>
      <c r="AB101">
        <v>0.1602</v>
      </c>
      <c r="AC101">
        <v>0.0803</v>
      </c>
      <c r="AE101">
        <v>7.328299999999999</v>
      </c>
      <c r="AF101">
        <v>0.5423</v>
      </c>
      <c r="AG101">
        <v>14.634599999999999</v>
      </c>
      <c r="AH101" t="s">
        <v>85</v>
      </c>
    </row>
    <row r="102" spans="1:34" ht="15">
      <c r="A102" t="s">
        <v>87</v>
      </c>
      <c r="B102" t="s">
        <v>547</v>
      </c>
      <c r="C102">
        <v>0.4576</v>
      </c>
      <c r="D102">
        <v>0</v>
      </c>
      <c r="E102" t="s">
        <v>219</v>
      </c>
      <c r="F102">
        <v>4.7448</v>
      </c>
      <c r="G102">
        <v>1.8563</v>
      </c>
      <c r="H102" t="s">
        <v>195</v>
      </c>
      <c r="I102">
        <v>0.4917</v>
      </c>
      <c r="J102">
        <v>0</v>
      </c>
      <c r="K102">
        <v>5.6941</v>
      </c>
      <c r="L102">
        <v>1.8563</v>
      </c>
      <c r="M102">
        <v>0.0701</v>
      </c>
      <c r="N102">
        <v>0</v>
      </c>
      <c r="R102" t="s">
        <v>240</v>
      </c>
      <c r="S102">
        <v>0</v>
      </c>
      <c r="T102">
        <v>0</v>
      </c>
      <c r="U102" t="s">
        <v>157</v>
      </c>
      <c r="V102">
        <v>2.75</v>
      </c>
      <c r="W102">
        <v>0</v>
      </c>
      <c r="X102">
        <v>0.0877</v>
      </c>
      <c r="Y102">
        <v>0.0966</v>
      </c>
      <c r="Z102">
        <v>0.3018</v>
      </c>
      <c r="AA102">
        <v>5.2334</v>
      </c>
      <c r="AB102">
        <v>0.1602</v>
      </c>
      <c r="AC102">
        <v>0.0803</v>
      </c>
      <c r="AE102">
        <v>8.2378</v>
      </c>
      <c r="AF102">
        <v>0.5423</v>
      </c>
      <c r="AG102">
        <v>16.3305</v>
      </c>
      <c r="AH102" t="s">
        <v>87</v>
      </c>
    </row>
    <row r="103" spans="1:34" ht="15">
      <c r="A103" t="s">
        <v>88</v>
      </c>
      <c r="B103" t="s">
        <v>547</v>
      </c>
      <c r="C103">
        <v>0.4576</v>
      </c>
      <c r="D103">
        <v>0</v>
      </c>
      <c r="E103" t="s">
        <v>180</v>
      </c>
      <c r="F103">
        <v>6.5281</v>
      </c>
      <c r="G103">
        <v>0</v>
      </c>
      <c r="H103" t="s">
        <v>180</v>
      </c>
      <c r="I103">
        <v>0.2828</v>
      </c>
      <c r="J103">
        <v>0.2203</v>
      </c>
      <c r="K103">
        <v>7.2685</v>
      </c>
      <c r="L103">
        <v>0.2203</v>
      </c>
      <c r="M103">
        <v>0.0701</v>
      </c>
      <c r="N103">
        <v>0</v>
      </c>
      <c r="U103" t="s">
        <v>188</v>
      </c>
      <c r="V103">
        <v>2.0545</v>
      </c>
      <c r="W103">
        <v>0</v>
      </c>
      <c r="X103">
        <v>0.0369</v>
      </c>
      <c r="AA103">
        <v>5.2334</v>
      </c>
      <c r="AB103">
        <v>0.1602</v>
      </c>
      <c r="AE103">
        <v>7.3949</v>
      </c>
      <c r="AF103">
        <v>0.1602</v>
      </c>
      <c r="AG103">
        <v>15.0439</v>
      </c>
      <c r="AH103" t="s">
        <v>88</v>
      </c>
    </row>
    <row r="104" spans="1:34" ht="15">
      <c r="A104" t="s">
        <v>89</v>
      </c>
      <c r="B104" t="s">
        <v>174</v>
      </c>
      <c r="C104">
        <v>0.1538</v>
      </c>
      <c r="D104">
        <v>0</v>
      </c>
      <c r="E104" t="s">
        <v>262</v>
      </c>
      <c r="F104">
        <v>4.9749</v>
      </c>
      <c r="G104">
        <v>2.1267</v>
      </c>
      <c r="H104" t="s">
        <v>180</v>
      </c>
      <c r="I104">
        <v>0.2828</v>
      </c>
      <c r="J104">
        <v>0.2203</v>
      </c>
      <c r="K104">
        <v>5.4115</v>
      </c>
      <c r="L104">
        <v>2.347</v>
      </c>
      <c r="M104">
        <v>0.0701</v>
      </c>
      <c r="N104">
        <v>0</v>
      </c>
      <c r="U104" t="s">
        <v>150</v>
      </c>
      <c r="V104">
        <v>1.7752</v>
      </c>
      <c r="W104">
        <v>0.0682</v>
      </c>
      <c r="X104">
        <v>0.0369</v>
      </c>
      <c r="AA104">
        <v>5.2334</v>
      </c>
      <c r="AB104">
        <v>0.1602</v>
      </c>
      <c r="AE104">
        <v>7.1156</v>
      </c>
      <c r="AF104">
        <v>0.2284</v>
      </c>
      <c r="AG104">
        <v>15.1025</v>
      </c>
      <c r="AH104" t="s">
        <v>89</v>
      </c>
    </row>
    <row r="105" spans="1:34" ht="15">
      <c r="A105" t="s">
        <v>91</v>
      </c>
      <c r="B105" t="s">
        <v>547</v>
      </c>
      <c r="C105">
        <v>0.4576</v>
      </c>
      <c r="D105">
        <v>0</v>
      </c>
      <c r="E105" t="s">
        <v>180</v>
      </c>
      <c r="F105">
        <v>6.5281</v>
      </c>
      <c r="G105">
        <v>0</v>
      </c>
      <c r="H105" t="s">
        <v>180</v>
      </c>
      <c r="I105">
        <v>0.2828</v>
      </c>
      <c r="J105">
        <v>0.2203</v>
      </c>
      <c r="K105">
        <v>7.2685</v>
      </c>
      <c r="L105">
        <v>0.2203</v>
      </c>
      <c r="M105">
        <v>0.0701</v>
      </c>
      <c r="N105">
        <v>0</v>
      </c>
      <c r="U105" t="s">
        <v>150</v>
      </c>
      <c r="V105">
        <v>1.7752</v>
      </c>
      <c r="W105">
        <v>0.0682</v>
      </c>
      <c r="X105">
        <v>0.0369</v>
      </c>
      <c r="AA105">
        <v>5.2334</v>
      </c>
      <c r="AB105">
        <v>0.1602</v>
      </c>
      <c r="AE105">
        <v>7.1156</v>
      </c>
      <c r="AF105">
        <v>0.2284</v>
      </c>
      <c r="AG105">
        <v>14.8328</v>
      </c>
      <c r="AH105" t="s">
        <v>91</v>
      </c>
    </row>
    <row r="106" spans="1:34" ht="15">
      <c r="A106" t="s">
        <v>92</v>
      </c>
      <c r="B106" t="s">
        <v>174</v>
      </c>
      <c r="C106">
        <v>0.1538</v>
      </c>
      <c r="D106">
        <v>0</v>
      </c>
      <c r="E106" t="s">
        <v>214</v>
      </c>
      <c r="F106">
        <v>4.9725</v>
      </c>
      <c r="G106">
        <v>0.3035</v>
      </c>
      <c r="H106" t="s">
        <v>180</v>
      </c>
      <c r="I106">
        <v>0.2828</v>
      </c>
      <c r="J106">
        <v>0.2203</v>
      </c>
      <c r="K106">
        <v>5.4091000000000005</v>
      </c>
      <c r="L106">
        <v>0.5238</v>
      </c>
      <c r="M106">
        <v>0.0701</v>
      </c>
      <c r="N106">
        <v>0</v>
      </c>
      <c r="U106" t="s">
        <v>150</v>
      </c>
      <c r="V106">
        <v>1.7752</v>
      </c>
      <c r="W106">
        <v>0.0682</v>
      </c>
      <c r="X106">
        <v>0.0369</v>
      </c>
      <c r="AA106">
        <v>5.2334</v>
      </c>
      <c r="AB106">
        <v>0.1602</v>
      </c>
      <c r="AE106">
        <v>7.1156</v>
      </c>
      <c r="AF106">
        <v>0.2284</v>
      </c>
      <c r="AG106">
        <v>13.276900000000001</v>
      </c>
      <c r="AH106" t="s">
        <v>92</v>
      </c>
    </row>
    <row r="107" spans="1:34" ht="15">
      <c r="A107" t="s">
        <v>96</v>
      </c>
      <c r="B107" t="s">
        <v>547</v>
      </c>
      <c r="C107">
        <v>0.4576</v>
      </c>
      <c r="D107">
        <v>0</v>
      </c>
      <c r="E107" t="s">
        <v>231</v>
      </c>
      <c r="F107">
        <v>4.8849</v>
      </c>
      <c r="G107">
        <v>1.7276</v>
      </c>
      <c r="H107" t="s">
        <v>180</v>
      </c>
      <c r="I107">
        <v>0.2828</v>
      </c>
      <c r="J107">
        <v>0.2203</v>
      </c>
      <c r="K107">
        <v>5.6253</v>
      </c>
      <c r="L107">
        <v>1.9479</v>
      </c>
      <c r="M107">
        <v>0.0701</v>
      </c>
      <c r="N107">
        <v>0</v>
      </c>
      <c r="R107" t="s">
        <v>224</v>
      </c>
      <c r="S107">
        <v>0</v>
      </c>
      <c r="T107">
        <v>0</v>
      </c>
      <c r="U107" t="s">
        <v>162</v>
      </c>
      <c r="V107">
        <v>1.5861</v>
      </c>
      <c r="W107">
        <v>0</v>
      </c>
      <c r="X107">
        <v>0.0369</v>
      </c>
      <c r="Y107">
        <v>0.0966</v>
      </c>
      <c r="Z107">
        <v>0.3018</v>
      </c>
      <c r="AA107">
        <v>5.2334</v>
      </c>
      <c r="AB107">
        <v>0.1602</v>
      </c>
      <c r="AC107">
        <v>0.0803</v>
      </c>
      <c r="AE107">
        <v>7.0231</v>
      </c>
      <c r="AF107">
        <v>0.5423</v>
      </c>
      <c r="AG107">
        <v>15.1386</v>
      </c>
      <c r="AH107" t="s">
        <v>96</v>
      </c>
    </row>
    <row r="108" spans="1:34" ht="15">
      <c r="A108" t="s">
        <v>97</v>
      </c>
      <c r="B108" t="s">
        <v>547</v>
      </c>
      <c r="C108">
        <v>0.4576</v>
      </c>
      <c r="D108">
        <v>0</v>
      </c>
      <c r="E108" t="s">
        <v>231</v>
      </c>
      <c r="F108">
        <v>4.8849</v>
      </c>
      <c r="G108">
        <v>1.7276</v>
      </c>
      <c r="H108" t="s">
        <v>180</v>
      </c>
      <c r="I108">
        <v>0.2828</v>
      </c>
      <c r="J108">
        <v>0.2203</v>
      </c>
      <c r="K108">
        <v>5.6253</v>
      </c>
      <c r="L108">
        <v>1.9479</v>
      </c>
      <c r="M108">
        <v>0.0701</v>
      </c>
      <c r="N108">
        <v>0</v>
      </c>
      <c r="R108" t="s">
        <v>244</v>
      </c>
      <c r="S108">
        <v>0</v>
      </c>
      <c r="T108">
        <v>0</v>
      </c>
      <c r="U108" t="s">
        <v>162</v>
      </c>
      <c r="V108">
        <v>1.5861</v>
      </c>
      <c r="W108">
        <v>0</v>
      </c>
      <c r="X108">
        <v>0.0369</v>
      </c>
      <c r="Y108">
        <v>0.0966</v>
      </c>
      <c r="Z108">
        <v>0.3018</v>
      </c>
      <c r="AA108">
        <v>5.2334</v>
      </c>
      <c r="AB108">
        <v>0.1602</v>
      </c>
      <c r="AC108">
        <v>0.0803</v>
      </c>
      <c r="AE108">
        <v>7.0231</v>
      </c>
      <c r="AF108">
        <v>0.5423</v>
      </c>
      <c r="AG108">
        <v>15.1386</v>
      </c>
      <c r="AH108" t="s">
        <v>97</v>
      </c>
    </row>
    <row r="109" spans="1:34" ht="15">
      <c r="A109" t="s">
        <v>99</v>
      </c>
      <c r="B109" t="s">
        <v>547</v>
      </c>
      <c r="C109">
        <v>0.4576</v>
      </c>
      <c r="D109">
        <v>0</v>
      </c>
      <c r="E109" t="s">
        <v>205</v>
      </c>
      <c r="F109">
        <v>4.4626</v>
      </c>
      <c r="G109">
        <v>1.3521</v>
      </c>
      <c r="H109" t="s">
        <v>195</v>
      </c>
      <c r="I109">
        <v>0.4917</v>
      </c>
      <c r="J109">
        <v>0</v>
      </c>
      <c r="K109">
        <v>5.4119</v>
      </c>
      <c r="L109">
        <v>1.3521</v>
      </c>
      <c r="M109">
        <v>0.0701</v>
      </c>
      <c r="N109">
        <v>0</v>
      </c>
      <c r="R109" t="s">
        <v>208</v>
      </c>
      <c r="S109">
        <v>0.5781</v>
      </c>
      <c r="T109">
        <v>0</v>
      </c>
      <c r="X109">
        <v>0.0877</v>
      </c>
      <c r="Y109">
        <v>0.0966</v>
      </c>
      <c r="Z109">
        <v>0.3018</v>
      </c>
      <c r="AA109">
        <v>5.2334</v>
      </c>
      <c r="AB109">
        <v>0.1602</v>
      </c>
      <c r="AC109">
        <v>0.0803</v>
      </c>
      <c r="AE109">
        <v>6.065899999999999</v>
      </c>
      <c r="AF109">
        <v>0.5423</v>
      </c>
      <c r="AG109">
        <v>13.3722</v>
      </c>
      <c r="AH109" t="s">
        <v>99</v>
      </c>
    </row>
    <row r="110" spans="1:34" ht="15">
      <c r="A110" t="s">
        <v>100</v>
      </c>
      <c r="B110" t="s">
        <v>174</v>
      </c>
      <c r="C110">
        <v>0.1538</v>
      </c>
      <c r="D110">
        <v>0</v>
      </c>
      <c r="E110" t="s">
        <v>214</v>
      </c>
      <c r="F110">
        <v>4.9725</v>
      </c>
      <c r="G110">
        <v>0.3035</v>
      </c>
      <c r="H110" t="s">
        <v>180</v>
      </c>
      <c r="I110">
        <v>0.2828</v>
      </c>
      <c r="J110">
        <v>0.2203</v>
      </c>
      <c r="K110">
        <v>5.4091000000000005</v>
      </c>
      <c r="L110">
        <v>0.5238</v>
      </c>
      <c r="M110">
        <v>0.0701</v>
      </c>
      <c r="N110">
        <v>0</v>
      </c>
      <c r="X110">
        <v>0.0877</v>
      </c>
      <c r="Y110">
        <v>0.0966</v>
      </c>
      <c r="Z110">
        <v>0.3018</v>
      </c>
      <c r="AA110">
        <v>5.2334</v>
      </c>
      <c r="AB110">
        <v>0.1602</v>
      </c>
      <c r="AC110">
        <v>0.0803</v>
      </c>
      <c r="AE110">
        <v>5.487799999999999</v>
      </c>
      <c r="AF110">
        <v>0.5423</v>
      </c>
      <c r="AG110">
        <v>11.963000000000001</v>
      </c>
      <c r="AH110" t="s">
        <v>100</v>
      </c>
    </row>
    <row r="111" spans="1:34" ht="15">
      <c r="A111" t="s">
        <v>102</v>
      </c>
      <c r="B111" t="s">
        <v>547</v>
      </c>
      <c r="C111">
        <v>0.4576</v>
      </c>
      <c r="D111">
        <v>0</v>
      </c>
      <c r="E111" t="s">
        <v>156</v>
      </c>
      <c r="F111">
        <v>4.5268</v>
      </c>
      <c r="G111">
        <v>1.6735</v>
      </c>
      <c r="H111" t="s">
        <v>195</v>
      </c>
      <c r="I111">
        <v>0.4917</v>
      </c>
      <c r="J111">
        <v>0</v>
      </c>
      <c r="K111">
        <v>5.4761</v>
      </c>
      <c r="L111">
        <v>1.6735</v>
      </c>
      <c r="M111">
        <v>0.0701</v>
      </c>
      <c r="N111">
        <v>0</v>
      </c>
      <c r="U111" t="s">
        <v>157</v>
      </c>
      <c r="V111">
        <v>2.75</v>
      </c>
      <c r="W111">
        <v>0</v>
      </c>
      <c r="X111">
        <v>0.0877</v>
      </c>
      <c r="Y111">
        <v>0.0966</v>
      </c>
      <c r="Z111">
        <v>0.3018</v>
      </c>
      <c r="AA111">
        <v>5.2334</v>
      </c>
      <c r="AB111">
        <v>0.1602</v>
      </c>
      <c r="AC111">
        <v>0.0803</v>
      </c>
      <c r="AE111">
        <v>8.2378</v>
      </c>
      <c r="AF111">
        <v>0.5423</v>
      </c>
      <c r="AG111">
        <v>15.9297</v>
      </c>
      <c r="AH111" t="s">
        <v>102</v>
      </c>
    </row>
    <row r="112" spans="1:34" ht="15">
      <c r="A112" t="s">
        <v>103</v>
      </c>
      <c r="B112" t="s">
        <v>547</v>
      </c>
      <c r="C112">
        <v>0.4576</v>
      </c>
      <c r="D112">
        <v>0</v>
      </c>
      <c r="E112" t="s">
        <v>156</v>
      </c>
      <c r="F112">
        <v>4.5268</v>
      </c>
      <c r="G112">
        <v>1.6735</v>
      </c>
      <c r="H112" t="s">
        <v>195</v>
      </c>
      <c r="I112">
        <v>0.4917</v>
      </c>
      <c r="J112">
        <v>0</v>
      </c>
      <c r="K112">
        <v>5.4761</v>
      </c>
      <c r="L112">
        <v>1.6735</v>
      </c>
      <c r="M112">
        <v>0.0701</v>
      </c>
      <c r="N112">
        <v>0</v>
      </c>
      <c r="R112" t="s">
        <v>246</v>
      </c>
      <c r="S112">
        <v>0</v>
      </c>
      <c r="T112">
        <v>0</v>
      </c>
      <c r="U112" t="s">
        <v>157</v>
      </c>
      <c r="V112">
        <v>2.75</v>
      </c>
      <c r="W112">
        <v>0</v>
      </c>
      <c r="X112">
        <v>0.0877</v>
      </c>
      <c r="Y112">
        <v>0.0966</v>
      </c>
      <c r="Z112">
        <v>0.3018</v>
      </c>
      <c r="AA112">
        <v>5.2334</v>
      </c>
      <c r="AB112">
        <v>0.1602</v>
      </c>
      <c r="AC112">
        <v>0.0803</v>
      </c>
      <c r="AE112">
        <v>8.2378</v>
      </c>
      <c r="AF112">
        <v>0.5423</v>
      </c>
      <c r="AG112">
        <v>15.9297</v>
      </c>
      <c r="AH112" t="s">
        <v>103</v>
      </c>
    </row>
    <row r="113" spans="1:34" ht="15">
      <c r="A113" t="s">
        <v>104</v>
      </c>
      <c r="B113" t="s">
        <v>547</v>
      </c>
      <c r="C113">
        <v>0.4576</v>
      </c>
      <c r="D113">
        <v>0</v>
      </c>
      <c r="E113" t="s">
        <v>156</v>
      </c>
      <c r="F113">
        <v>4.5268</v>
      </c>
      <c r="G113">
        <v>1.6735</v>
      </c>
      <c r="H113" t="s">
        <v>195</v>
      </c>
      <c r="I113">
        <v>0.4917</v>
      </c>
      <c r="J113">
        <v>0</v>
      </c>
      <c r="K113">
        <v>5.4761</v>
      </c>
      <c r="L113">
        <v>1.6735</v>
      </c>
      <c r="M113">
        <v>0.0701</v>
      </c>
      <c r="N113">
        <v>0</v>
      </c>
      <c r="R113" t="s">
        <v>238</v>
      </c>
      <c r="S113">
        <v>0.2423</v>
      </c>
      <c r="T113">
        <v>0</v>
      </c>
      <c r="U113" t="s">
        <v>157</v>
      </c>
      <c r="V113">
        <v>2.75</v>
      </c>
      <c r="W113">
        <v>0</v>
      </c>
      <c r="X113">
        <v>0.0877</v>
      </c>
      <c r="AA113">
        <v>5.2334</v>
      </c>
      <c r="AB113">
        <v>0.1602</v>
      </c>
      <c r="AE113">
        <v>8.3835</v>
      </c>
      <c r="AF113">
        <v>0.1602</v>
      </c>
      <c r="AG113">
        <v>15.693299999999999</v>
      </c>
      <c r="AH113" t="s">
        <v>104</v>
      </c>
    </row>
    <row r="114" spans="1:34" ht="15">
      <c r="A114" t="s">
        <v>105</v>
      </c>
      <c r="B114" t="s">
        <v>547</v>
      </c>
      <c r="C114">
        <v>0.4576</v>
      </c>
      <c r="D114">
        <v>0</v>
      </c>
      <c r="E114" t="s">
        <v>156</v>
      </c>
      <c r="F114">
        <v>4.5268</v>
      </c>
      <c r="G114">
        <v>1.1594</v>
      </c>
      <c r="H114" t="s">
        <v>195</v>
      </c>
      <c r="I114">
        <v>0.4917</v>
      </c>
      <c r="J114">
        <v>0</v>
      </c>
      <c r="K114">
        <v>5.4761</v>
      </c>
      <c r="L114">
        <v>1.1594</v>
      </c>
      <c r="M114">
        <v>0.0701</v>
      </c>
      <c r="N114">
        <v>0</v>
      </c>
      <c r="U114" t="s">
        <v>157</v>
      </c>
      <c r="V114">
        <v>2.75</v>
      </c>
      <c r="W114">
        <v>0</v>
      </c>
      <c r="X114">
        <v>0.0877</v>
      </c>
      <c r="AA114">
        <v>5.2334</v>
      </c>
      <c r="AB114">
        <v>0.1602</v>
      </c>
      <c r="AE114">
        <v>8.1412</v>
      </c>
      <c r="AF114">
        <v>0.1602</v>
      </c>
      <c r="AG114">
        <v>14.936899999999998</v>
      </c>
      <c r="AH114" t="s">
        <v>105</v>
      </c>
    </row>
    <row r="115" spans="1:34" ht="15">
      <c r="A115" t="s">
        <v>106</v>
      </c>
      <c r="B115" t="s">
        <v>547</v>
      </c>
      <c r="C115">
        <v>0.4576</v>
      </c>
      <c r="D115">
        <v>0</v>
      </c>
      <c r="E115" t="s">
        <v>156</v>
      </c>
      <c r="F115">
        <v>4.5268</v>
      </c>
      <c r="G115">
        <v>1.1594</v>
      </c>
      <c r="H115" t="s">
        <v>195</v>
      </c>
      <c r="I115">
        <v>0.4917</v>
      </c>
      <c r="J115">
        <v>0</v>
      </c>
      <c r="K115">
        <v>5.4761</v>
      </c>
      <c r="L115">
        <v>1.1594</v>
      </c>
      <c r="M115">
        <v>0.0701</v>
      </c>
      <c r="N115">
        <v>0</v>
      </c>
      <c r="R115" t="s">
        <v>238</v>
      </c>
      <c r="S115">
        <v>0.2423</v>
      </c>
      <c r="T115">
        <v>0</v>
      </c>
      <c r="U115" t="s">
        <v>157</v>
      </c>
      <c r="V115">
        <v>2.75</v>
      </c>
      <c r="W115">
        <v>0</v>
      </c>
      <c r="X115">
        <v>0.0877</v>
      </c>
      <c r="AA115">
        <v>5.2334</v>
      </c>
      <c r="AB115">
        <v>0.1602</v>
      </c>
      <c r="AE115">
        <v>8.3835</v>
      </c>
      <c r="AF115">
        <v>0.1602</v>
      </c>
      <c r="AG115">
        <v>15.179199999999998</v>
      </c>
      <c r="AH115" t="s">
        <v>106</v>
      </c>
    </row>
    <row r="116" spans="1:34" ht="15">
      <c r="A116" t="s">
        <v>107</v>
      </c>
      <c r="B116" t="s">
        <v>547</v>
      </c>
      <c r="C116">
        <v>0.4576</v>
      </c>
      <c r="D116">
        <v>0</v>
      </c>
      <c r="E116" t="s">
        <v>208</v>
      </c>
      <c r="F116">
        <v>4.5941</v>
      </c>
      <c r="G116">
        <v>2.0196</v>
      </c>
      <c r="H116" t="s">
        <v>195</v>
      </c>
      <c r="I116">
        <v>0.4917</v>
      </c>
      <c r="J116">
        <v>0</v>
      </c>
      <c r="K116">
        <v>5.5434</v>
      </c>
      <c r="L116">
        <v>2.0196</v>
      </c>
      <c r="M116">
        <v>0.0701</v>
      </c>
      <c r="N116">
        <v>0</v>
      </c>
      <c r="R116" t="s">
        <v>208</v>
      </c>
      <c r="S116">
        <v>0.5781</v>
      </c>
      <c r="T116">
        <v>0</v>
      </c>
      <c r="U116" t="s">
        <v>445</v>
      </c>
      <c r="V116">
        <v>1.2624</v>
      </c>
      <c r="W116">
        <v>0</v>
      </c>
      <c r="X116">
        <v>0.0877</v>
      </c>
      <c r="Y116">
        <v>0.0966</v>
      </c>
      <c r="Z116">
        <v>0.3018</v>
      </c>
      <c r="AA116">
        <v>5.2334</v>
      </c>
      <c r="AB116">
        <v>0.1602</v>
      </c>
      <c r="AC116">
        <v>0.0803</v>
      </c>
      <c r="AE116">
        <v>7.328299999999999</v>
      </c>
      <c r="AF116">
        <v>0.5423</v>
      </c>
      <c r="AG116">
        <v>15.433599999999998</v>
      </c>
      <c r="AH116" t="s">
        <v>107</v>
      </c>
    </row>
    <row r="117" spans="1:34" ht="15">
      <c r="A117" t="s">
        <v>108</v>
      </c>
      <c r="B117" t="s">
        <v>547</v>
      </c>
      <c r="C117">
        <v>0.4576</v>
      </c>
      <c r="D117">
        <v>0</v>
      </c>
      <c r="E117" t="s">
        <v>208</v>
      </c>
      <c r="F117">
        <v>4.5941</v>
      </c>
      <c r="G117">
        <v>2.0196</v>
      </c>
      <c r="H117" t="s">
        <v>195</v>
      </c>
      <c r="I117">
        <v>0.4917</v>
      </c>
      <c r="J117">
        <v>0</v>
      </c>
      <c r="K117">
        <v>5.5434</v>
      </c>
      <c r="L117">
        <v>2.0196</v>
      </c>
      <c r="M117">
        <v>0.0701</v>
      </c>
      <c r="N117">
        <v>0</v>
      </c>
      <c r="X117">
        <v>0.0877</v>
      </c>
      <c r="Y117">
        <v>0.0966</v>
      </c>
      <c r="Z117">
        <v>0.3018</v>
      </c>
      <c r="AA117">
        <v>5.2334</v>
      </c>
      <c r="AB117">
        <v>0.1602</v>
      </c>
      <c r="AC117">
        <v>0.0803</v>
      </c>
      <c r="AE117">
        <v>5.487799999999999</v>
      </c>
      <c r="AF117">
        <v>0.5423</v>
      </c>
      <c r="AG117">
        <v>13.5931</v>
      </c>
      <c r="AH117" t="s">
        <v>108</v>
      </c>
    </row>
    <row r="118" spans="1:34" ht="15">
      <c r="A118" t="s">
        <v>109</v>
      </c>
      <c r="B118" t="s">
        <v>547</v>
      </c>
      <c r="C118">
        <v>0.4576</v>
      </c>
      <c r="D118">
        <v>0</v>
      </c>
      <c r="E118" t="s">
        <v>180</v>
      </c>
      <c r="F118">
        <v>6.5281</v>
      </c>
      <c r="G118">
        <v>0</v>
      </c>
      <c r="H118" t="s">
        <v>180</v>
      </c>
      <c r="I118">
        <v>0.2828</v>
      </c>
      <c r="J118">
        <v>0.2203</v>
      </c>
      <c r="K118">
        <v>7.2685</v>
      </c>
      <c r="L118">
        <v>0.2203</v>
      </c>
      <c r="M118">
        <v>0.0701</v>
      </c>
      <c r="N118">
        <v>0</v>
      </c>
      <c r="R118" t="s">
        <v>330</v>
      </c>
      <c r="S118">
        <v>0.4775</v>
      </c>
      <c r="T118">
        <v>0</v>
      </c>
      <c r="U118" t="s">
        <v>150</v>
      </c>
      <c r="V118">
        <v>1.7752</v>
      </c>
      <c r="W118">
        <v>0.0682</v>
      </c>
      <c r="X118">
        <v>0.0369</v>
      </c>
      <c r="Y118">
        <v>0.0966</v>
      </c>
      <c r="Z118">
        <v>0.3018</v>
      </c>
      <c r="AA118">
        <v>5.2334</v>
      </c>
      <c r="AB118">
        <v>0.1602</v>
      </c>
      <c r="AC118">
        <v>0.0803</v>
      </c>
      <c r="AE118">
        <v>7.689699999999999</v>
      </c>
      <c r="AF118">
        <v>0.6105</v>
      </c>
      <c r="AG118">
        <v>15.789</v>
      </c>
      <c r="AH118" t="s">
        <v>109</v>
      </c>
    </row>
    <row r="119" spans="1:34" ht="15">
      <c r="A119" t="s">
        <v>115</v>
      </c>
      <c r="B119" t="s">
        <v>547</v>
      </c>
      <c r="C119">
        <v>0.4576</v>
      </c>
      <c r="D119">
        <v>0</v>
      </c>
      <c r="E119" t="s">
        <v>180</v>
      </c>
      <c r="F119">
        <v>6.5281</v>
      </c>
      <c r="G119">
        <v>0</v>
      </c>
      <c r="H119" t="s">
        <v>180</v>
      </c>
      <c r="I119">
        <v>0.2828</v>
      </c>
      <c r="J119">
        <v>0.2203</v>
      </c>
      <c r="K119">
        <v>7.2685</v>
      </c>
      <c r="L119">
        <v>0.2203</v>
      </c>
      <c r="M119">
        <v>0.0701</v>
      </c>
      <c r="N119">
        <v>0</v>
      </c>
      <c r="X119">
        <v>0.0877</v>
      </c>
      <c r="Y119">
        <v>0.0966</v>
      </c>
      <c r="Z119">
        <v>0.3018</v>
      </c>
      <c r="AA119">
        <v>5.2334</v>
      </c>
      <c r="AB119">
        <v>0.1602</v>
      </c>
      <c r="AC119">
        <v>0.0803</v>
      </c>
      <c r="AE119">
        <v>5.487799999999999</v>
      </c>
      <c r="AF119">
        <v>0.5423</v>
      </c>
      <c r="AG119">
        <v>13.518899999999999</v>
      </c>
      <c r="AH119" t="s">
        <v>115</v>
      </c>
    </row>
    <row r="120" spans="1:34" ht="15">
      <c r="A120" t="s">
        <v>116</v>
      </c>
      <c r="B120" t="s">
        <v>547</v>
      </c>
      <c r="C120">
        <v>0.4576</v>
      </c>
      <c r="D120">
        <v>0</v>
      </c>
      <c r="E120" t="s">
        <v>180</v>
      </c>
      <c r="F120">
        <v>6.5281</v>
      </c>
      <c r="G120">
        <v>0</v>
      </c>
      <c r="H120" t="s">
        <v>180</v>
      </c>
      <c r="I120">
        <v>0.2828</v>
      </c>
      <c r="J120">
        <v>0.2203</v>
      </c>
      <c r="K120">
        <v>7.2685</v>
      </c>
      <c r="L120">
        <v>0.2203</v>
      </c>
      <c r="M120">
        <v>0.0701</v>
      </c>
      <c r="N120">
        <v>0</v>
      </c>
      <c r="U120" t="s">
        <v>150</v>
      </c>
      <c r="V120">
        <v>1.7752</v>
      </c>
      <c r="W120">
        <v>0.0682</v>
      </c>
      <c r="X120">
        <v>0.0369</v>
      </c>
      <c r="Y120">
        <v>0.0966</v>
      </c>
      <c r="Z120">
        <v>0.3018</v>
      </c>
      <c r="AA120">
        <v>5.2334</v>
      </c>
      <c r="AB120">
        <v>0.1602</v>
      </c>
      <c r="AC120">
        <v>0.0803</v>
      </c>
      <c r="AE120">
        <v>7.2122</v>
      </c>
      <c r="AF120">
        <v>0.6105</v>
      </c>
      <c r="AG120">
        <v>15.3115</v>
      </c>
      <c r="AH120" t="s">
        <v>116</v>
      </c>
    </row>
    <row r="121" spans="1:34" ht="15">
      <c r="A121" t="s">
        <v>119</v>
      </c>
      <c r="B121" t="s">
        <v>547</v>
      </c>
      <c r="C121">
        <v>0.4576</v>
      </c>
      <c r="D121">
        <v>0</v>
      </c>
      <c r="E121" t="s">
        <v>205</v>
      </c>
      <c r="F121">
        <v>4.4626</v>
      </c>
      <c r="G121">
        <v>1.3521</v>
      </c>
      <c r="H121" t="s">
        <v>195</v>
      </c>
      <c r="I121">
        <v>0.4917</v>
      </c>
      <c r="J121">
        <v>0</v>
      </c>
      <c r="K121">
        <v>5.4119</v>
      </c>
      <c r="L121">
        <v>1.3521</v>
      </c>
      <c r="M121">
        <v>0.0701</v>
      </c>
      <c r="N121">
        <v>0</v>
      </c>
      <c r="R121" t="s">
        <v>242</v>
      </c>
      <c r="S121">
        <v>0</v>
      </c>
      <c r="T121">
        <v>0</v>
      </c>
      <c r="U121" t="s">
        <v>157</v>
      </c>
      <c r="V121">
        <v>2.75</v>
      </c>
      <c r="W121">
        <v>0</v>
      </c>
      <c r="X121">
        <v>0.0877</v>
      </c>
      <c r="Y121">
        <v>0.0966</v>
      </c>
      <c r="Z121">
        <v>0.3018</v>
      </c>
      <c r="AA121">
        <v>5.2334</v>
      </c>
      <c r="AB121">
        <v>0.1602</v>
      </c>
      <c r="AC121">
        <v>0.0803</v>
      </c>
      <c r="AE121">
        <v>8.2378</v>
      </c>
      <c r="AF121">
        <v>0.5423</v>
      </c>
      <c r="AG121">
        <v>15.5441</v>
      </c>
      <c r="AH121" t="s">
        <v>119</v>
      </c>
    </row>
    <row r="122" spans="1:34" ht="15">
      <c r="A122" t="s">
        <v>123</v>
      </c>
      <c r="B122" t="s">
        <v>547</v>
      </c>
      <c r="C122">
        <v>0.4576</v>
      </c>
      <c r="D122">
        <v>0</v>
      </c>
      <c r="E122" t="s">
        <v>180</v>
      </c>
      <c r="F122">
        <v>6.5281</v>
      </c>
      <c r="G122">
        <v>0</v>
      </c>
      <c r="H122" t="s">
        <v>180</v>
      </c>
      <c r="I122">
        <v>0.2828</v>
      </c>
      <c r="J122">
        <v>0.2203</v>
      </c>
      <c r="K122">
        <v>7.2685</v>
      </c>
      <c r="L122">
        <v>0.2203</v>
      </c>
      <c r="M122">
        <v>0.0701</v>
      </c>
      <c r="N122">
        <v>0</v>
      </c>
      <c r="X122">
        <v>0.0369</v>
      </c>
      <c r="AA122">
        <v>5.2334</v>
      </c>
      <c r="AB122">
        <v>0.1602</v>
      </c>
      <c r="AC122">
        <v>0.0803</v>
      </c>
      <c r="AE122">
        <v>5.3404</v>
      </c>
      <c r="AF122">
        <v>0.2405</v>
      </c>
      <c r="AG122">
        <v>13.069700000000001</v>
      </c>
      <c r="AH122" t="s">
        <v>123</v>
      </c>
    </row>
    <row r="123" spans="1:34" ht="15">
      <c r="A123" t="s">
        <v>124</v>
      </c>
      <c r="B123" t="s">
        <v>547</v>
      </c>
      <c r="C123">
        <v>0.4576</v>
      </c>
      <c r="D123">
        <v>0</v>
      </c>
      <c r="E123" t="s">
        <v>180</v>
      </c>
      <c r="F123">
        <v>6.5281</v>
      </c>
      <c r="G123">
        <v>0</v>
      </c>
      <c r="H123" t="s">
        <v>180</v>
      </c>
      <c r="I123">
        <v>0.2828</v>
      </c>
      <c r="J123">
        <v>0.2203</v>
      </c>
      <c r="K123">
        <v>7.2685</v>
      </c>
      <c r="L123">
        <v>0.2203</v>
      </c>
      <c r="M123">
        <v>0.0701</v>
      </c>
      <c r="N123">
        <v>0</v>
      </c>
      <c r="R123" t="s">
        <v>222</v>
      </c>
      <c r="S123">
        <v>3.4269</v>
      </c>
      <c r="T123">
        <v>0</v>
      </c>
      <c r="X123">
        <v>0.0369</v>
      </c>
      <c r="AA123">
        <v>5.2334</v>
      </c>
      <c r="AB123">
        <v>0.1602</v>
      </c>
      <c r="AC123">
        <v>0.0803</v>
      </c>
      <c r="AE123">
        <v>8.767299999999999</v>
      </c>
      <c r="AF123">
        <v>0.2405</v>
      </c>
      <c r="AG123">
        <v>16.4966</v>
      </c>
      <c r="AH123" t="s">
        <v>124</v>
      </c>
    </row>
    <row r="124" spans="1:34" ht="15">
      <c r="A124" t="s">
        <v>125</v>
      </c>
      <c r="B124" t="s">
        <v>547</v>
      </c>
      <c r="C124">
        <v>0.4576</v>
      </c>
      <c r="D124">
        <v>0</v>
      </c>
      <c r="E124" t="s">
        <v>156</v>
      </c>
      <c r="F124">
        <v>4.5268</v>
      </c>
      <c r="G124">
        <v>1.6735</v>
      </c>
      <c r="H124" t="s">
        <v>195</v>
      </c>
      <c r="I124">
        <v>0.4917</v>
      </c>
      <c r="J124">
        <v>0</v>
      </c>
      <c r="K124">
        <v>5.4761</v>
      </c>
      <c r="L124">
        <v>1.6735</v>
      </c>
      <c r="M124">
        <v>0.0701</v>
      </c>
      <c r="N124">
        <v>0</v>
      </c>
      <c r="U124" t="s">
        <v>157</v>
      </c>
      <c r="V124">
        <v>2.75</v>
      </c>
      <c r="W124">
        <v>0</v>
      </c>
      <c r="X124">
        <v>0.0877</v>
      </c>
      <c r="AA124">
        <v>5.2334</v>
      </c>
      <c r="AB124">
        <v>0.1602</v>
      </c>
      <c r="AC124">
        <v>0.0803</v>
      </c>
      <c r="AE124">
        <v>8.1412</v>
      </c>
      <c r="AF124">
        <v>0.2405</v>
      </c>
      <c r="AG124">
        <v>15.5313</v>
      </c>
      <c r="AH124" t="s">
        <v>125</v>
      </c>
    </row>
    <row r="125" spans="1:34" ht="15">
      <c r="A125" t="s">
        <v>126</v>
      </c>
      <c r="B125" t="s">
        <v>547</v>
      </c>
      <c r="C125">
        <v>0.4576</v>
      </c>
      <c r="D125">
        <v>0</v>
      </c>
      <c r="E125" t="s">
        <v>180</v>
      </c>
      <c r="F125">
        <v>6.5281</v>
      </c>
      <c r="G125">
        <v>0</v>
      </c>
      <c r="H125" t="s">
        <v>180</v>
      </c>
      <c r="I125">
        <v>0.2828</v>
      </c>
      <c r="J125">
        <v>0.2203</v>
      </c>
      <c r="K125">
        <v>7.2685</v>
      </c>
      <c r="L125">
        <v>0.2203</v>
      </c>
      <c r="M125">
        <v>0.0701</v>
      </c>
      <c r="N125">
        <v>0</v>
      </c>
      <c r="U125" t="s">
        <v>150</v>
      </c>
      <c r="V125">
        <v>1.7752</v>
      </c>
      <c r="W125">
        <v>0.0682</v>
      </c>
      <c r="X125">
        <v>0.0369</v>
      </c>
      <c r="AA125">
        <v>5.2334</v>
      </c>
      <c r="AB125">
        <v>0.1602</v>
      </c>
      <c r="AC125">
        <v>0.0803</v>
      </c>
      <c r="AE125">
        <v>7.1156</v>
      </c>
      <c r="AF125">
        <v>0.3087</v>
      </c>
      <c r="AG125">
        <v>14.9131</v>
      </c>
      <c r="AH125" t="s">
        <v>126</v>
      </c>
    </row>
    <row r="126" spans="1:34" ht="15">
      <c r="A126" t="s">
        <v>127</v>
      </c>
      <c r="B126" t="s">
        <v>547</v>
      </c>
      <c r="C126">
        <v>0.4576</v>
      </c>
      <c r="D126">
        <v>0</v>
      </c>
      <c r="E126" t="s">
        <v>156</v>
      </c>
      <c r="F126">
        <v>4.5268</v>
      </c>
      <c r="G126">
        <v>1.6735</v>
      </c>
      <c r="H126" t="s">
        <v>195</v>
      </c>
      <c r="I126">
        <v>0.4917</v>
      </c>
      <c r="J126">
        <v>0</v>
      </c>
      <c r="K126">
        <v>5.4761</v>
      </c>
      <c r="L126">
        <v>1.6735</v>
      </c>
      <c r="M126">
        <v>0.0701</v>
      </c>
      <c r="N126">
        <v>0</v>
      </c>
      <c r="R126" t="s">
        <v>238</v>
      </c>
      <c r="S126">
        <v>0.2423</v>
      </c>
      <c r="T126">
        <v>0</v>
      </c>
      <c r="U126" t="s">
        <v>157</v>
      </c>
      <c r="V126">
        <v>2.75</v>
      </c>
      <c r="W126">
        <v>0</v>
      </c>
      <c r="X126">
        <v>0.0877</v>
      </c>
      <c r="AA126">
        <v>5.2334</v>
      </c>
      <c r="AB126">
        <v>0.1602</v>
      </c>
      <c r="AC126">
        <v>0.0803</v>
      </c>
      <c r="AE126">
        <v>8.3835</v>
      </c>
      <c r="AF126">
        <v>0.2405</v>
      </c>
      <c r="AG126">
        <v>15.7736</v>
      </c>
      <c r="AH126" t="s">
        <v>127</v>
      </c>
    </row>
    <row r="127" spans="1:34" ht="15">
      <c r="A127" t="s">
        <v>128</v>
      </c>
      <c r="B127" t="s">
        <v>547</v>
      </c>
      <c r="C127">
        <v>0.4576</v>
      </c>
      <c r="D127">
        <v>0</v>
      </c>
      <c r="E127" t="s">
        <v>156</v>
      </c>
      <c r="F127">
        <v>4.5268</v>
      </c>
      <c r="G127">
        <v>1.6735</v>
      </c>
      <c r="H127" t="s">
        <v>195</v>
      </c>
      <c r="I127">
        <v>0.4917</v>
      </c>
      <c r="J127">
        <v>0</v>
      </c>
      <c r="K127">
        <v>5.4761</v>
      </c>
      <c r="L127">
        <v>1.6735</v>
      </c>
      <c r="M127">
        <v>0.0701</v>
      </c>
      <c r="N127">
        <v>0</v>
      </c>
      <c r="R127" t="s">
        <v>246</v>
      </c>
      <c r="S127">
        <v>0</v>
      </c>
      <c r="T127">
        <v>0</v>
      </c>
      <c r="U127" t="s">
        <v>157</v>
      </c>
      <c r="V127">
        <v>2.75</v>
      </c>
      <c r="W127">
        <v>0</v>
      </c>
      <c r="X127">
        <v>0.0877</v>
      </c>
      <c r="AA127">
        <v>5.2334</v>
      </c>
      <c r="AB127">
        <v>0.1602</v>
      </c>
      <c r="AE127">
        <v>8.1412</v>
      </c>
      <c r="AF127">
        <v>0.1602</v>
      </c>
      <c r="AG127">
        <v>15.450999999999999</v>
      </c>
      <c r="AH127" t="s">
        <v>128</v>
      </c>
    </row>
    <row r="128" spans="1:34" ht="15">
      <c r="A128" t="s">
        <v>298</v>
      </c>
      <c r="B128" t="s">
        <v>547</v>
      </c>
      <c r="C128">
        <v>0.4576</v>
      </c>
      <c r="D128">
        <v>0</v>
      </c>
      <c r="E128" t="s">
        <v>208</v>
      </c>
      <c r="F128">
        <v>4.5941</v>
      </c>
      <c r="G128">
        <v>2.0196</v>
      </c>
      <c r="H128" t="s">
        <v>195</v>
      </c>
      <c r="I128">
        <v>0.4917</v>
      </c>
      <c r="J128">
        <v>0</v>
      </c>
      <c r="K128">
        <v>5.5434</v>
      </c>
      <c r="L128">
        <v>2.0196</v>
      </c>
      <c r="M128">
        <v>0.0701</v>
      </c>
      <c r="N128">
        <v>0</v>
      </c>
      <c r="R128" t="s">
        <v>514</v>
      </c>
      <c r="S128">
        <v>0.8204</v>
      </c>
      <c r="T128">
        <v>0</v>
      </c>
      <c r="U128" t="s">
        <v>445</v>
      </c>
      <c r="V128">
        <v>1.2624</v>
      </c>
      <c r="W128">
        <v>0</v>
      </c>
      <c r="X128">
        <v>0.0877</v>
      </c>
      <c r="Y128">
        <v>0.0966</v>
      </c>
      <c r="Z128">
        <v>0.3018</v>
      </c>
      <c r="AA128">
        <v>5.2334</v>
      </c>
      <c r="AB128">
        <v>0.1602</v>
      </c>
      <c r="AC128">
        <v>0.0803</v>
      </c>
      <c r="AE128">
        <v>7.570599999999999</v>
      </c>
      <c r="AF128">
        <v>0.5423</v>
      </c>
      <c r="AG128">
        <v>15.675899999999999</v>
      </c>
      <c r="AH128" t="s">
        <v>298</v>
      </c>
    </row>
    <row r="130" ht="15">
      <c r="E130" t="s">
        <v>446</v>
      </c>
    </row>
    <row r="132" spans="3:30" ht="15">
      <c r="C132">
        <v>50.99200000000002</v>
      </c>
      <c r="E132" t="s">
        <v>566</v>
      </c>
      <c r="F132">
        <v>624.3777000000003</v>
      </c>
      <c r="G132">
        <v>122.25260000000007</v>
      </c>
      <c r="I132">
        <v>47.151800000000065</v>
      </c>
      <c r="J132">
        <v>11.849199999999989</v>
      </c>
      <c r="M132">
        <v>8.374700000000011</v>
      </c>
      <c r="P132">
        <v>352.55979999999977</v>
      </c>
      <c r="Q132">
        <v>12.793500000000005</v>
      </c>
      <c r="S132">
        <v>15.668899999999997</v>
      </c>
      <c r="T132">
        <v>0</v>
      </c>
      <c r="V132">
        <v>106.07109999999997</v>
      </c>
      <c r="W132">
        <v>1.2119000000000002</v>
      </c>
      <c r="X132">
        <v>8.498800000000008</v>
      </c>
      <c r="Y132">
        <v>9.034800000000004</v>
      </c>
      <c r="Z132">
        <v>28.2412</v>
      </c>
      <c r="AA132">
        <v>619.0968999999999</v>
      </c>
      <c r="AB132">
        <v>18.961599999999972</v>
      </c>
      <c r="AC132">
        <v>7.981900000000001</v>
      </c>
      <c r="AD132">
        <v>84.5282</v>
      </c>
    </row>
    <row r="133" ht="15">
      <c r="E133" t="s">
        <v>567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VIEGAS Susan M</dc:creator>
  <cp:keywords/>
  <dc:description/>
  <cp:lastModifiedBy>Susan Viegas</cp:lastModifiedBy>
  <cp:lastPrinted>2008-10-08T15:15:43Z</cp:lastPrinted>
  <dcterms:created xsi:type="dcterms:W3CDTF">2001-05-16T20:44:10Z</dcterms:created>
  <dcterms:modified xsi:type="dcterms:W3CDTF">2013-10-16T18:35:15Z</dcterms:modified>
  <cp:category/>
  <cp:version/>
  <cp:contentType/>
  <cp:contentStatus/>
</cp:coreProperties>
</file>