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0" windowWidth="7500" windowHeight="8055" activeTab="1"/>
  </bookViews>
  <sheets>
    <sheet name="FY08-FY07 Comparison" sheetId="1" r:id="rId1"/>
    <sheet name="DCM" sheetId="2" r:id="rId2"/>
    <sheet name="DCS" sheetId="3" r:id="rId3"/>
    <sheet name="DCJ" sheetId="4" r:id="rId4"/>
    <sheet name="DCHS" sheetId="5" r:id="rId5"/>
    <sheet name="DOH" sheetId="6" r:id="rId6"/>
    <sheet name="DLS" sheetId="7" r:id="rId7"/>
    <sheet name="NDPT" sheetId="8" r:id="rId8"/>
    <sheet name="DA" sheetId="9" r:id="rId9"/>
    <sheet name="MCSO" sheetId="10" r:id="rId10"/>
    <sheet name="DSCP" sheetId="11" r:id="rId11"/>
  </sheets>
  <definedNames>
    <definedName name="_xlnm.Print_Titles" localSheetId="8">'DA'!$1:$5</definedName>
    <definedName name="_xlnm.Print_Titles" localSheetId="4">'DCHS'!$1:$5</definedName>
    <definedName name="_xlnm.Print_Titles" localSheetId="3">'DCJ'!$1:$5</definedName>
    <definedName name="_xlnm.Print_Titles" localSheetId="1">'DCM'!$1:$5</definedName>
    <definedName name="_xlnm.Print_Titles" localSheetId="2">'DCS'!$1:$5</definedName>
    <definedName name="_xlnm.Print_Titles" localSheetId="6">'DLS'!$1:$5</definedName>
    <definedName name="_xlnm.Print_Titles" localSheetId="5">'DOH'!$1:$5</definedName>
    <definedName name="_xlnm.Print_Titles" localSheetId="10">'DSCP'!$1:$5</definedName>
    <definedName name="_xlnm.Print_Titles" localSheetId="9">'MCSO'!$1:$5</definedName>
    <definedName name="_xlnm.Print_Titles" localSheetId="7">'NDPT'!$1:$5</definedName>
  </definedNames>
  <calcPr fullCalcOnLoad="1"/>
</workbook>
</file>

<file path=xl/sharedStrings.xml><?xml version="1.0" encoding="utf-8"?>
<sst xmlns="http://schemas.openxmlformats.org/spreadsheetml/2006/main" count="594" uniqueCount="337">
  <si>
    <t>Records Center Activities</t>
  </si>
  <si>
    <t>Agency</t>
  </si>
  <si>
    <t>Record</t>
  </si>
  <si>
    <t>Actions</t>
  </si>
  <si>
    <t>Tax Accounting Management &amp; Administration</t>
  </si>
  <si>
    <t>Tax Collection</t>
  </si>
  <si>
    <t>Accounts Payable</t>
  </si>
  <si>
    <t>Director's Office</t>
  </si>
  <si>
    <t>Department of Community Justice</t>
  </si>
  <si>
    <t>Administration</t>
  </si>
  <si>
    <t>Property Valuation/Appraisal</t>
  </si>
  <si>
    <t>Mid-Area Aging &amp; Disability Services Office</t>
  </si>
  <si>
    <t>Department of County Human Services</t>
  </si>
  <si>
    <t>Behavioral Health</t>
  </si>
  <si>
    <t>Human Resources - Health Promotion/Benefits</t>
  </si>
  <si>
    <t>Non-Departmental</t>
  </si>
  <si>
    <t>Clerk of the Board</t>
  </si>
  <si>
    <t>Department of Health</t>
  </si>
  <si>
    <t>Binsmead Clinic</t>
  </si>
  <si>
    <t>Board of County Commissioners</t>
  </si>
  <si>
    <t>Brentwood-Darlington Community Clinic</t>
  </si>
  <si>
    <t>County Attorney</t>
  </si>
  <si>
    <t>Children's Assessment Service</t>
  </si>
  <si>
    <t>Case Bank</t>
  </si>
  <si>
    <t>Addiction Services</t>
  </si>
  <si>
    <t>Central Probation &amp; Parole</t>
  </si>
  <si>
    <t>Clearinghouse</t>
  </si>
  <si>
    <t>Cleveland SBHC</t>
  </si>
  <si>
    <t>District Attorney - Medical Examiner</t>
  </si>
  <si>
    <t>Central Procurement &amp; Contract Administration</t>
  </si>
  <si>
    <t>MCSO - Records Unit</t>
  </si>
  <si>
    <t>Corrections Health</t>
  </si>
  <si>
    <t>District Attorney</t>
  </si>
  <si>
    <t>District Attorney - Unit D</t>
  </si>
  <si>
    <t>Juvenile Justice Central Records</t>
  </si>
  <si>
    <t>Business Services - Finance</t>
  </si>
  <si>
    <t>Business Services - Contracts</t>
  </si>
  <si>
    <t>Business Services - Human Resources</t>
  </si>
  <si>
    <t>Human Resources</t>
  </si>
  <si>
    <t>FREDS Administration</t>
  </si>
  <si>
    <t>Domestic Violence</t>
  </si>
  <si>
    <t>Department of Library Services</t>
  </si>
  <si>
    <t>Administrative Services</t>
  </si>
  <si>
    <t>Accounts Payable, Procurement &amp; Contracting</t>
  </si>
  <si>
    <t>Day Reporting Center</t>
  </si>
  <si>
    <t>District Attorney - Domestic Violence Unit</t>
  </si>
  <si>
    <t>East Disability Services Office</t>
  </si>
  <si>
    <t>East Aging Services Office</t>
  </si>
  <si>
    <t>East County Dental Clinic</t>
  </si>
  <si>
    <t>East County Field Office</t>
  </si>
  <si>
    <t>East County WIC</t>
  </si>
  <si>
    <t>East County Health Clinic</t>
  </si>
  <si>
    <t>Human Resources - Administration</t>
  </si>
  <si>
    <t>Facilities &amp; Property Management</t>
  </si>
  <si>
    <t>Family Court Services</t>
  </si>
  <si>
    <t>Field Services - Countywide Programs</t>
  </si>
  <si>
    <t>George Middle SBHC</t>
  </si>
  <si>
    <t>General Ledger</t>
  </si>
  <si>
    <t>Grant SBHC</t>
  </si>
  <si>
    <t>Gresham Probation &amp; Parole</t>
  </si>
  <si>
    <t>District Attorney - Child Support Enforcement</t>
  </si>
  <si>
    <t>HIV Health Services Center</t>
  </si>
  <si>
    <t>Human Resources - County</t>
  </si>
  <si>
    <t>Interchange</t>
  </si>
  <si>
    <t>MCSO - Inverness Jail</t>
  </si>
  <si>
    <t>MCSO - Investigations</t>
  </si>
  <si>
    <t>District Attorney - Justice Center</t>
  </si>
  <si>
    <t>District Attorney - Intake</t>
  </si>
  <si>
    <t>Jefferson SBHC</t>
  </si>
  <si>
    <t>Madison SBHC</t>
  </si>
  <si>
    <t>La Clinica de Buena Salud</t>
  </si>
  <si>
    <t>Human Resources - Labor Relations</t>
  </si>
  <si>
    <t>Land Use Planning</t>
  </si>
  <si>
    <t>Lane Middle SBHC</t>
  </si>
  <si>
    <t>Lead Poisoning Prevention Program</t>
  </si>
  <si>
    <t>Lincoln Park SBHC</t>
  </si>
  <si>
    <t>DUII Supervision</t>
  </si>
  <si>
    <t>Marshall SBHC</t>
  </si>
  <si>
    <t>MCSO - Classification</t>
  </si>
  <si>
    <t>Mid County Dental Clinic</t>
  </si>
  <si>
    <t>Mid County Field Office</t>
  </si>
  <si>
    <t>Mid County WIC</t>
  </si>
  <si>
    <t>Mid County Health Clinic</t>
  </si>
  <si>
    <t>MCSO - Civil Process Unit</t>
  </si>
  <si>
    <t>MCSO - Fiscal</t>
  </si>
  <si>
    <t>District Attorney - Child Abuse Unit</t>
  </si>
  <si>
    <t>Mid County Probation &amp; Parole</t>
  </si>
  <si>
    <t>Northeast Probation &amp; Parole</t>
  </si>
  <si>
    <t>Peninsula Probation &amp; Parole</t>
  </si>
  <si>
    <t>West Probation &amp; Parole</t>
  </si>
  <si>
    <t>North Disability Services Office</t>
  </si>
  <si>
    <t>Northeast Dental Clinic</t>
  </si>
  <si>
    <t>Northeast Field Office</t>
  </si>
  <si>
    <t>Northeast WIC</t>
  </si>
  <si>
    <t>Northeast Aging Services Office</t>
  </si>
  <si>
    <t>Northeast Health Clinic</t>
  </si>
  <si>
    <t>North Portland Health Clinic</t>
  </si>
  <si>
    <t>Nursing Facilities Office</t>
  </si>
  <si>
    <t>Occupational Health</t>
  </si>
  <si>
    <t>Payroll</t>
  </si>
  <si>
    <t>Parkrose SBHC</t>
  </si>
  <si>
    <t>Public Guardian</t>
  </si>
  <si>
    <t>Portsmouth SBHC</t>
  </si>
  <si>
    <t>Pre-Sentence Investigation</t>
  </si>
  <si>
    <t>Risk Management</t>
  </si>
  <si>
    <t>Rockwood Community Clinic</t>
  </si>
  <si>
    <t>Roosevelt SBHC</t>
  </si>
  <si>
    <t>SBHC Administration</t>
  </si>
  <si>
    <t>Southeast Aging Services Office</t>
  </si>
  <si>
    <t>Southeast Dental Clinic</t>
  </si>
  <si>
    <t>Southeast Disability Services Office</t>
  </si>
  <si>
    <t>Southeast Health Clinic</t>
  </si>
  <si>
    <t>Southeast WIC</t>
  </si>
  <si>
    <t>MCSO - Administration</t>
  </si>
  <si>
    <t>State Medical Examiner</t>
  </si>
  <si>
    <t>STD Clinic &amp; Epidemiology</t>
  </si>
  <si>
    <t>Summit Project</t>
  </si>
  <si>
    <t>Board of Property Tax Appeal</t>
  </si>
  <si>
    <t>Tuberculosis Clinic</t>
  </si>
  <si>
    <t>Telecommunications</t>
  </si>
  <si>
    <t>Transportation</t>
  </si>
  <si>
    <t>District Attorney - Unit B</t>
  </si>
  <si>
    <t>District Attorney - Victims Assistance</t>
  </si>
  <si>
    <t>West Portland Disability Services Office</t>
  </si>
  <si>
    <t>Energy Programs</t>
  </si>
  <si>
    <t>West Aging Services Office</t>
  </si>
  <si>
    <t>Whitaker SBHC</t>
  </si>
  <si>
    <t>Boxes</t>
  </si>
  <si>
    <t>Accessioned</t>
  </si>
  <si>
    <t>District Attorney - Mental Commitments</t>
  </si>
  <si>
    <t>Animal Control</t>
  </si>
  <si>
    <t>Elections</t>
  </si>
  <si>
    <t>Sustainability</t>
  </si>
  <si>
    <t>FREDS Fleet Services</t>
  </si>
  <si>
    <t>A&amp;T Records Management</t>
  </si>
  <si>
    <t>Document Recording</t>
  </si>
  <si>
    <t>Marriage Licenses</t>
  </si>
  <si>
    <t>Treasury</t>
  </si>
  <si>
    <t>Information Technology - Division Management</t>
  </si>
  <si>
    <t>Community Services</t>
  </si>
  <si>
    <t>Child &amp; Adolescent Treatment Services</t>
  </si>
  <si>
    <t>Managed Care Administration</t>
  </si>
  <si>
    <t>Enhanced DUII Bench Probation Program</t>
  </si>
  <si>
    <t>Hearings Unit</t>
  </si>
  <si>
    <t>Pre-Trial Release Services</t>
  </si>
  <si>
    <t>Alternative Community Services</t>
  </si>
  <si>
    <t>Forest Project</t>
  </si>
  <si>
    <t>Business Services</t>
  </si>
  <si>
    <t>Placement Services</t>
  </si>
  <si>
    <t>Detention Services</t>
  </si>
  <si>
    <t>Circulation Services</t>
  </si>
  <si>
    <t>Youth Services</t>
  </si>
  <si>
    <t>Coalition of Community Health Clinics</t>
  </si>
  <si>
    <t>School &amp; Community Dental Services</t>
  </si>
  <si>
    <t>HIV &amp; Hepititis C Community Programs</t>
  </si>
  <si>
    <t>Vector Control</t>
  </si>
  <si>
    <t>Immunization Unit</t>
  </si>
  <si>
    <t>Breast &amp; Cervical Cancer Program</t>
  </si>
  <si>
    <t>Planning &amp; Development</t>
  </si>
  <si>
    <t>Laboratory Services</t>
  </si>
  <si>
    <t>Language Services</t>
  </si>
  <si>
    <t>MCSO - Inmate Property</t>
  </si>
  <si>
    <t>MCSO - Close Street</t>
  </si>
  <si>
    <t>MCSO - Counseling</t>
  </si>
  <si>
    <t>MCSO - In Jail Intervention Program</t>
  </si>
  <si>
    <t>Contracts</t>
  </si>
  <si>
    <t>School Linked Services</t>
  </si>
  <si>
    <t>Total</t>
  </si>
  <si>
    <t>Human Resouces - Affirmative Action</t>
  </si>
  <si>
    <t>Substance Abuse Services</t>
  </si>
  <si>
    <t>Grants Management &amp; Accounting</t>
  </si>
  <si>
    <t>Medical Accounts Receivable</t>
  </si>
  <si>
    <t>MultiCare Dental</t>
  </si>
  <si>
    <t>Environmental Health Services</t>
  </si>
  <si>
    <t>HIV Care Services</t>
  </si>
  <si>
    <t>MCSO - Transport Unit</t>
  </si>
  <si>
    <t>MCSO - Restitution Center</t>
  </si>
  <si>
    <t>MCSO - Inspections</t>
  </si>
  <si>
    <t>County Auditor</t>
  </si>
  <si>
    <t>Shelved</t>
  </si>
  <si>
    <t>Information Systems</t>
  </si>
  <si>
    <t>Medical Records Management</t>
  </si>
  <si>
    <t>Dental Services - Administration</t>
  </si>
  <si>
    <t>Edgefield Manor</t>
  </si>
  <si>
    <t>Emergency Medical Services</t>
  </si>
  <si>
    <t>Chair's Office</t>
  </si>
  <si>
    <t>District Attorney - Administrative Services</t>
  </si>
  <si>
    <t>MCSO - Facilities Security, Courthouse</t>
  </si>
  <si>
    <t>Emergency Management</t>
  </si>
  <si>
    <t>District Attorney - Forfeitures</t>
  </si>
  <si>
    <t>Business Services - Administration</t>
  </si>
  <si>
    <t>MCSO - Corrections Administration</t>
  </si>
  <si>
    <t>Health Officer</t>
  </si>
  <si>
    <t>Work Release Center</t>
  </si>
  <si>
    <t>Transition Services</t>
  </si>
  <si>
    <t>FREDS Electronic Services</t>
  </si>
  <si>
    <t>Adult Mental Health Program</t>
  </si>
  <si>
    <t>Behavioral Health - Chemical Dependancy</t>
  </si>
  <si>
    <t>MCSO - Courthouse Jail</t>
  </si>
  <si>
    <t>MCSO - MCDC</t>
  </si>
  <si>
    <t>MCSO - MCCF</t>
  </si>
  <si>
    <t>Community Services - CFSC System</t>
  </si>
  <si>
    <t>MCSO - Electronic Monitoring</t>
  </si>
  <si>
    <t>Detention Alternatives</t>
  </si>
  <si>
    <t>Local Public Safety Coordinating Council</t>
  </si>
  <si>
    <t>Human Resources - Volunteer Program</t>
  </si>
  <si>
    <t>Primary Care Clinics - Administration</t>
  </si>
  <si>
    <t>Clearcorps</t>
  </si>
  <si>
    <t>DCFS CP&amp;P - SHAC</t>
  </si>
  <si>
    <t>Community Services - Housing &amp; Public Works</t>
  </si>
  <si>
    <t>District Attorney - Office of the District Attorney</t>
  </si>
  <si>
    <t>MCSO - Work Crews</t>
  </si>
  <si>
    <t>Commission on Children, Families, &amp; Community</t>
  </si>
  <si>
    <t>Portland Womens' Health Study</t>
  </si>
  <si>
    <t>Family Service Unit</t>
  </si>
  <si>
    <t>Citizen Involvment</t>
  </si>
  <si>
    <t>MCSO</t>
  </si>
  <si>
    <t xml:space="preserve">% of </t>
  </si>
  <si>
    <t>of %'s</t>
  </si>
  <si>
    <t>Average</t>
  </si>
  <si>
    <t>DCFS Youth Program Office</t>
  </si>
  <si>
    <t>Budget in 60460 for Records Services</t>
  </si>
  <si>
    <t>Property Valuation/Exemptions</t>
  </si>
  <si>
    <t>Disease Prev &amp; Control/Comm.Disease Control</t>
  </si>
  <si>
    <t>Southeast/Westside Field Office</t>
  </si>
  <si>
    <t>Westside/Burnside Health Clinic</t>
  </si>
  <si>
    <t>Mental Health &amp; Addiction Svcs./Admin.</t>
  </si>
  <si>
    <t>Developmental Disabilities/Adult Services</t>
  </si>
  <si>
    <t>District Attorney - Juvenile Court Trial Unit</t>
  </si>
  <si>
    <t>LUT/Roadway Engineering &amp; Operations</t>
  </si>
  <si>
    <t>Adult Care Home Program</t>
  </si>
  <si>
    <t xml:space="preserve">Corrections Health - Juvenile Services </t>
  </si>
  <si>
    <t>Property Valuation/Technical Support</t>
  </si>
  <si>
    <t>F&amp;PM/Operations &amp; Maintenance</t>
  </si>
  <si>
    <t>Dental Access Program</t>
  </si>
  <si>
    <t>Community Services - Homeless Youth</t>
  </si>
  <si>
    <t>ACJ Administration</t>
  </si>
  <si>
    <t>Mid County Pharmacy</t>
  </si>
  <si>
    <t>Corrections Health - Inverness Jail</t>
  </si>
  <si>
    <t>Centralized Intake</t>
  </si>
  <si>
    <t>LUT/Community Development</t>
  </si>
  <si>
    <t>District Attorney - SED Gresham</t>
  </si>
  <si>
    <t>Disease Prev &amp; Control/Food Handler</t>
  </si>
  <si>
    <t>Community Health Field/Connections Program</t>
  </si>
  <si>
    <t>MCSO - Planning &amp; Research</t>
  </si>
  <si>
    <t>F&amp;PM/Planning</t>
  </si>
  <si>
    <t>F&amp;PM/Fiscal</t>
  </si>
  <si>
    <t>F&amp;PM/Property Management</t>
  </si>
  <si>
    <t>MCSO - Auxiliary Services</t>
  </si>
  <si>
    <t>MCSO - Facility Services/Administration</t>
  </si>
  <si>
    <t>DD/Operations &amp; Protective Services</t>
  </si>
  <si>
    <t>WIC Administration</t>
  </si>
  <si>
    <t>Developmental Disabilities/Administration</t>
  </si>
  <si>
    <t>DD/Quality &amp; Specialized Services</t>
  </si>
  <si>
    <t>DD/Regional Crisis Diversion Services</t>
  </si>
  <si>
    <t>Developmental Disabilities/Children's Services</t>
  </si>
  <si>
    <t>District Attorney - Felony Court Division</t>
  </si>
  <si>
    <t>District Attorney - Misdemeanor Trial Unit</t>
  </si>
  <si>
    <t>Program Support/Personnel/Training</t>
  </si>
  <si>
    <t>Program Support/Grant Administration</t>
  </si>
  <si>
    <t>DD/Community Options Brokerage</t>
  </si>
  <si>
    <t>P&amp;D/Program Design &amp; Evaluation</t>
  </si>
  <si>
    <t>Clackamas County Community Corrections</t>
  </si>
  <si>
    <t>East County Teen Clinic</t>
  </si>
  <si>
    <t>MCSO - Auxiliary Svcs/Commissary</t>
  </si>
  <si>
    <t>Intake &amp; Court Svcs/Local Control</t>
  </si>
  <si>
    <t>MCSO - Enforcement Administration</t>
  </si>
  <si>
    <t>River Rock Program</t>
  </si>
  <si>
    <t>DD/Adult Protective Service Program</t>
  </si>
  <si>
    <t>North Portland Pharmacy</t>
  </si>
  <si>
    <t>Department of County Management</t>
  </si>
  <si>
    <t>Juvenile Justice Accountability Programs</t>
  </si>
  <si>
    <t>LUT/Bridge Operations &amp; Maintenance</t>
  </si>
  <si>
    <t>Westside Pharmacy</t>
  </si>
  <si>
    <t>Community Services - HSP/EHA/Winter Shelter</t>
  </si>
  <si>
    <t>Support Services - Administration</t>
  </si>
  <si>
    <t>MCSO - Human Resources</t>
  </si>
  <si>
    <t>Research &amp; Evaluation</t>
  </si>
  <si>
    <t>Juvenile Justice Skill Development Unit</t>
  </si>
  <si>
    <t>East County Pharmacy</t>
  </si>
  <si>
    <t>Intake &amp; Court Svcs/Clean Court</t>
  </si>
  <si>
    <t>Community Partnerships</t>
  </si>
  <si>
    <t>Program Support/Budget &amp; Fiscal</t>
  </si>
  <si>
    <t>Domestic Violence Coordinator's Office</t>
  </si>
  <si>
    <t>Difference</t>
  </si>
  <si>
    <t>Surveyor</t>
  </si>
  <si>
    <t>MCSO - Court Services</t>
  </si>
  <si>
    <t>Healthy Birth Initiative</t>
  </si>
  <si>
    <t>SAP Support</t>
  </si>
  <si>
    <t>MCSO - Enforcement/Support</t>
  </si>
  <si>
    <t>East County Early Childhood Services</t>
  </si>
  <si>
    <t>Reduced Supervision Team</t>
  </si>
  <si>
    <t>ECS Willamette North</t>
  </si>
  <si>
    <t>East Probation &amp; Parole (MTEA)</t>
  </si>
  <si>
    <t>Commissioner, District 3</t>
  </si>
  <si>
    <t>Budget Office</t>
  </si>
  <si>
    <t>MCSO - Pre-Trial Release Supervision Program</t>
  </si>
  <si>
    <t>MCSO - Booking</t>
  </si>
  <si>
    <t>Involuntary Commitment Program</t>
  </si>
  <si>
    <t>DUII Evaluation Program</t>
  </si>
  <si>
    <t>Sex Offender Unit</t>
  </si>
  <si>
    <t>High Risk Drug Unit</t>
  </si>
  <si>
    <t>Northeast Healthy Start</t>
  </si>
  <si>
    <t>District Attorney - Gresham Trial Unit</t>
  </si>
  <si>
    <t>F&amp;PM/Contracts &amp; Procurement</t>
  </si>
  <si>
    <t>Pharmacies, Clinic</t>
  </si>
  <si>
    <t>District Attorney - Family &amp; Community Justice</t>
  </si>
  <si>
    <t>LUT/Administrative Support</t>
  </si>
  <si>
    <t>Animal Control/Field Services</t>
  </si>
  <si>
    <t>Animal Control/Shelter Services</t>
  </si>
  <si>
    <t>(as of 09/18/2006)</t>
  </si>
  <si>
    <t>is different)</t>
  </si>
  <si>
    <t>Housing/Tax Title</t>
  </si>
  <si>
    <t>FY07 % of Total</t>
  </si>
  <si>
    <t>Change in % of allocation</t>
  </si>
  <si>
    <t>Change in $'s Allocated</t>
  </si>
  <si>
    <t>Department of Community Services</t>
  </si>
  <si>
    <t>Dept. of School &amp; Community Partnerships</t>
  </si>
  <si>
    <t>Outside Agency Revenue -reducing allocation to departments</t>
  </si>
  <si>
    <t>Comparison to FY07 Budget Allocation</t>
  </si>
  <si>
    <t>FY07 Budget  Allocation</t>
  </si>
  <si>
    <t>FY08 % of Total</t>
  </si>
  <si>
    <t xml:space="preserve">  FY08 Budget Allocation</t>
  </si>
  <si>
    <t>FY08 Allocation for Records Services</t>
  </si>
  <si>
    <t>Department of School &amp; Community Partnerships</t>
  </si>
  <si>
    <t>for DCS</t>
  </si>
  <si>
    <t>for DCM</t>
  </si>
  <si>
    <t>% of use by program</t>
  </si>
  <si>
    <t>for DCJ</t>
  </si>
  <si>
    <t>for MCSO</t>
  </si>
  <si>
    <t>for DA</t>
  </si>
  <si>
    <t>for NDPT</t>
  </si>
  <si>
    <t>for DLS</t>
  </si>
  <si>
    <t>for DOH</t>
  </si>
  <si>
    <t>for DCHS</t>
  </si>
  <si>
    <t>for DSCP</t>
  </si>
  <si>
    <t>(Based on FY06 Service Usage Data)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</si>
</sst>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&quot;$&quot;#,##0.0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&quot;$&quot;#,##0"/>
    <numFmt numFmtId="187" formatCode="&quot;$&quot;#,##0.0_);\(&quot;$&quot;#,##0.0\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0" fontId="1" fillId="0" borderId="0" xfId="21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164" fontId="0" fillId="0" borderId="0" xfId="21" applyNumberFormat="1" applyFont="1" applyAlignment="1">
      <alignment/>
    </xf>
    <xf numFmtId="0" fontId="0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0" borderId="0" xfId="21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4" fontId="1" fillId="0" borderId="0" xfId="21" applyNumberFormat="1" applyFont="1" applyFill="1" applyAlignment="1">
      <alignment/>
    </xf>
    <xf numFmtId="10" fontId="1" fillId="0" borderId="0" xfId="21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3" xfId="21" applyNumberFormat="1" applyFont="1" applyBorder="1" applyAlignment="1">
      <alignment/>
    </xf>
    <xf numFmtId="10" fontId="0" fillId="0" borderId="3" xfId="0" applyNumberFormat="1" applyBorder="1" applyAlignment="1">
      <alignment/>
    </xf>
    <xf numFmtId="165" fontId="1" fillId="2" borderId="4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21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0" fontId="1" fillId="0" borderId="0" xfId="21" applyNumberFormat="1" applyFont="1" applyBorder="1" applyAlignment="1">
      <alignment/>
    </xf>
    <xf numFmtId="0" fontId="2" fillId="0" borderId="6" xfId="0" applyFont="1" applyBorder="1" applyAlignment="1">
      <alignment/>
    </xf>
    <xf numFmtId="0" fontId="5" fillId="0" borderId="0" xfId="0" applyFont="1" applyBorder="1" applyAlignment="1">
      <alignment/>
    </xf>
    <xf numFmtId="165" fontId="1" fillId="2" borderId="7" xfId="0" applyNumberFormat="1" applyFont="1" applyFill="1" applyBorder="1" applyAlignment="1">
      <alignment/>
    </xf>
    <xf numFmtId="186" fontId="1" fillId="2" borderId="0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1" fillId="0" borderId="6" xfId="0" applyFont="1" applyFill="1" applyBorder="1" applyAlignment="1">
      <alignment/>
    </xf>
    <xf numFmtId="186" fontId="0" fillId="0" borderId="1" xfId="0" applyNumberFormat="1" applyFill="1" applyBorder="1" applyAlignment="1">
      <alignment/>
    </xf>
    <xf numFmtId="0" fontId="1" fillId="0" borderId="6" xfId="0" applyFont="1" applyBorder="1" applyAlignment="1">
      <alignment/>
    </xf>
    <xf numFmtId="10" fontId="1" fillId="2" borderId="7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Border="1" applyAlignment="1">
      <alignment/>
    </xf>
    <xf numFmtId="10" fontId="0" fillId="0" borderId="6" xfId="0" applyNumberFormat="1" applyFill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21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9" xfId="21" applyNumberFormat="1" applyFont="1" applyBorder="1" applyAlignment="1">
      <alignment/>
    </xf>
    <xf numFmtId="10" fontId="1" fillId="0" borderId="9" xfId="21" applyNumberFormat="1" applyFont="1" applyBorder="1" applyAlignment="1">
      <alignment/>
    </xf>
    <xf numFmtId="186" fontId="1" fillId="2" borderId="8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10" fontId="0" fillId="0" borderId="8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0" fontId="1" fillId="0" borderId="9" xfId="0" applyFont="1" applyBorder="1" applyAlignment="1">
      <alignment/>
    </xf>
    <xf numFmtId="186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21" applyNumberFormat="1" applyFont="1" applyBorder="1" applyAlignment="1">
      <alignment/>
    </xf>
    <xf numFmtId="10" fontId="0" fillId="0" borderId="12" xfId="0" applyNumberFormat="1" applyBorder="1" applyAlignment="1">
      <alignment/>
    </xf>
    <xf numFmtId="165" fontId="1" fillId="0" borderId="12" xfId="0" applyNumberFormat="1" applyFont="1" applyBorder="1" applyAlignment="1">
      <alignment/>
    </xf>
    <xf numFmtId="5" fontId="1" fillId="0" borderId="5" xfId="17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5" fontId="0" fillId="0" borderId="5" xfId="0" applyNumberFormat="1" applyBorder="1" applyAlignment="1">
      <alignment/>
    </xf>
    <xf numFmtId="165" fontId="1" fillId="0" borderId="0" xfId="0" applyNumberFormat="1" applyFont="1" applyAlignment="1">
      <alignment/>
    </xf>
    <xf numFmtId="186" fontId="1" fillId="0" borderId="0" xfId="0" applyNumberFormat="1" applyFont="1" applyFill="1" applyBorder="1" applyAlignment="1">
      <alignment/>
    </xf>
    <xf numFmtId="10" fontId="0" fillId="0" borderId="13" xfId="0" applyNumberFormat="1" applyBorder="1" applyAlignment="1">
      <alignment/>
    </xf>
    <xf numFmtId="10" fontId="1" fillId="0" borderId="1" xfId="21" applyNumberFormat="1" applyFont="1" applyBorder="1" applyAlignment="1">
      <alignment/>
    </xf>
    <xf numFmtId="10" fontId="0" fillId="0" borderId="1" xfId="0" applyNumberFormat="1" applyFill="1" applyBorder="1" applyAlignment="1">
      <alignment/>
    </xf>
    <xf numFmtId="10" fontId="0" fillId="0" borderId="1" xfId="0" applyNumberFormat="1" applyBorder="1" applyAlignment="1">
      <alignment/>
    </xf>
    <xf numFmtId="10" fontId="1" fillId="0" borderId="10" xfId="21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5" fontId="1" fillId="0" borderId="0" xfId="17" applyNumberFormat="1" applyFont="1" applyBorder="1" applyAlignment="1">
      <alignment/>
    </xf>
    <xf numFmtId="5" fontId="0" fillId="0" borderId="0" xfId="0" applyNumberFormat="1" applyBorder="1" applyAlignment="1">
      <alignment/>
    </xf>
    <xf numFmtId="0" fontId="1" fillId="0" borderId="2" xfId="0" applyFont="1" applyFill="1" applyBorder="1" applyAlignment="1">
      <alignment/>
    </xf>
    <xf numFmtId="10" fontId="1" fillId="0" borderId="13" xfId="21" applyNumberFormat="1" applyFont="1" applyBorder="1" applyAlignment="1">
      <alignment/>
    </xf>
    <xf numFmtId="0" fontId="5" fillId="0" borderId="9" xfId="0" applyFont="1" applyBorder="1" applyAlignment="1">
      <alignment/>
    </xf>
    <xf numFmtId="0" fontId="1" fillId="2" borderId="2" xfId="0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5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/>
    </xf>
    <xf numFmtId="0" fontId="0" fillId="0" borderId="9" xfId="0" applyFill="1" applyBorder="1" applyAlignment="1">
      <alignment/>
    </xf>
    <xf numFmtId="5" fontId="1" fillId="0" borderId="0" xfId="17" applyNumberFormat="1" applyFont="1" applyFill="1" applyBorder="1" applyAlignment="1">
      <alignment/>
    </xf>
    <xf numFmtId="165" fontId="1" fillId="2" borderId="7" xfId="2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/>
    </xf>
    <xf numFmtId="186" fontId="1" fillId="0" borderId="0" xfId="0" applyNumberFormat="1" applyFont="1" applyFill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0" fontId="1" fillId="2" borderId="6" xfId="0" applyNumberFormat="1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wrapText="1"/>
    </xf>
    <xf numFmtId="10" fontId="1" fillId="2" borderId="8" xfId="0" applyNumberFormat="1" applyFont="1" applyFill="1" applyBorder="1" applyAlignment="1">
      <alignment horizontal="center" wrapText="1"/>
    </xf>
    <xf numFmtId="10" fontId="1" fillId="2" borderId="9" xfId="0" applyNumberFormat="1" applyFont="1" applyFill="1" applyBorder="1" applyAlignment="1">
      <alignment horizontal="center" wrapText="1"/>
    </xf>
    <xf numFmtId="10" fontId="1" fillId="2" borderId="1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zoomScale="75" zoomScaleNormal="75" workbookViewId="0" topLeftCell="A1">
      <pane xSplit="1" ySplit="7" topLeftCell="I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3" sqref="A33"/>
    </sheetView>
  </sheetViews>
  <sheetFormatPr defaultColWidth="9.140625" defaultRowHeight="12.75" outlineLevelCol="1"/>
  <cols>
    <col min="1" max="1" width="63.140625" style="0" bestFit="1" customWidth="1"/>
    <col min="2" max="2" width="7.57421875" style="2" hidden="1" customWidth="1" outlineLevel="1"/>
    <col min="3" max="3" width="0" style="7" hidden="1" customWidth="1" outlineLevel="1"/>
    <col min="4" max="4" width="11.7109375" style="2" hidden="1" customWidth="1" outlineLevel="1"/>
    <col min="5" max="5" width="0" style="7" hidden="1" customWidth="1" outlineLevel="1"/>
    <col min="6" max="6" width="0" style="2" hidden="1" customWidth="1" outlineLevel="1"/>
    <col min="7" max="7" width="0" style="7" hidden="1" customWidth="1" outlineLevel="1"/>
    <col min="8" max="8" width="12.7109375" style="5" hidden="1" customWidth="1" outlineLevel="1"/>
    <col min="9" max="9" width="5.140625" style="5" customWidth="1" collapsed="1"/>
    <col min="10" max="10" width="10.7109375" style="72" customWidth="1"/>
    <col min="11" max="11" width="17.8515625" style="1" customWidth="1"/>
    <col min="12" max="12" width="4.57421875" style="0" customWidth="1"/>
    <col min="13" max="13" width="4.57421875" style="3" customWidth="1"/>
    <col min="14" max="14" width="7.57421875" style="0" hidden="1" customWidth="1" outlineLevel="1"/>
    <col min="15" max="15" width="6.28125" style="0" hidden="1" customWidth="1" outlineLevel="1"/>
    <col min="16" max="16" width="11.8515625" style="0" hidden="1" customWidth="1" outlineLevel="1"/>
    <col min="17" max="17" width="6.28125" style="0" hidden="1" customWidth="1" outlineLevel="1"/>
    <col min="18" max="18" width="7.57421875" style="0" hidden="1" customWidth="1" outlineLevel="1"/>
    <col min="19" max="19" width="7.140625" style="0" hidden="1" customWidth="1" outlineLevel="1"/>
    <col min="20" max="20" width="9.7109375" style="0" hidden="1" customWidth="1" outlineLevel="1"/>
    <col min="21" max="21" width="9.140625" style="0" customWidth="1" collapsed="1"/>
    <col min="22" max="22" width="17.57421875" style="0" customWidth="1"/>
  </cols>
  <sheetData>
    <row r="1" spans="1:25" ht="18.75" customHeight="1" thickBot="1">
      <c r="A1" s="1" t="s">
        <v>0</v>
      </c>
      <c r="J1" s="18"/>
      <c r="K1" s="19"/>
      <c r="L1" s="20"/>
      <c r="M1" s="20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19" ht="12.75">
      <c r="A2" s="21" t="s">
        <v>323</v>
      </c>
      <c r="B2" s="29"/>
      <c r="C2" s="30"/>
      <c r="D2" s="29"/>
      <c r="E2" s="30"/>
      <c r="F2" s="29"/>
      <c r="G2" s="30"/>
      <c r="H2" s="31"/>
      <c r="I2" s="31"/>
      <c r="J2" s="80"/>
      <c r="K2" s="81"/>
      <c r="O2" s="32"/>
      <c r="P2" s="81"/>
      <c r="Q2" s="32"/>
      <c r="R2" s="32"/>
      <c r="S2" s="82"/>
    </row>
    <row r="3" spans="1:19" ht="13.5" thickBot="1">
      <c r="A3" s="28" t="s">
        <v>336</v>
      </c>
      <c r="B3" s="29"/>
      <c r="C3" s="30"/>
      <c r="D3" s="29"/>
      <c r="E3" s="30"/>
      <c r="F3" s="29"/>
      <c r="G3" s="30"/>
      <c r="H3" s="31"/>
      <c r="I3" s="31"/>
      <c r="J3" s="80"/>
      <c r="K3" s="81"/>
      <c r="O3" s="32"/>
      <c r="P3" s="81"/>
      <c r="Q3" s="32"/>
      <c r="R3" s="32"/>
      <c r="S3" s="82"/>
    </row>
    <row r="4" spans="1:25" ht="43.5" customHeight="1" thickBot="1">
      <c r="A4" s="21"/>
      <c r="B4" s="22"/>
      <c r="C4" s="23"/>
      <c r="D4" s="22"/>
      <c r="E4" s="23"/>
      <c r="F4" s="22"/>
      <c r="G4" s="23"/>
      <c r="H4" s="24"/>
      <c r="I4" s="24"/>
      <c r="J4" s="25"/>
      <c r="K4" s="26" t="s">
        <v>221</v>
      </c>
      <c r="L4" s="27"/>
      <c r="M4" s="20"/>
      <c r="U4" s="107" t="s">
        <v>319</v>
      </c>
      <c r="V4" s="108"/>
      <c r="W4" s="108"/>
      <c r="X4" s="108"/>
      <c r="Y4" s="109"/>
    </row>
    <row r="5" spans="1:25" ht="26.25" customHeight="1" thickBot="1">
      <c r="A5" s="28"/>
      <c r="B5" s="29"/>
      <c r="C5" s="30"/>
      <c r="D5" s="29"/>
      <c r="E5" s="30"/>
      <c r="F5" s="29"/>
      <c r="G5" s="30"/>
      <c r="H5" s="31"/>
      <c r="I5" s="31"/>
      <c r="J5" s="105" t="s">
        <v>321</v>
      </c>
      <c r="K5" s="105" t="s">
        <v>322</v>
      </c>
      <c r="L5" s="110"/>
      <c r="M5" s="94"/>
      <c r="U5" s="89" t="s">
        <v>313</v>
      </c>
      <c r="V5" s="91" t="s">
        <v>320</v>
      </c>
      <c r="W5" s="32"/>
      <c r="X5" s="89" t="s">
        <v>314</v>
      </c>
      <c r="Y5" s="91" t="s">
        <v>315</v>
      </c>
    </row>
    <row r="6" spans="1:25" ht="14.25" customHeight="1">
      <c r="A6" s="86" t="s">
        <v>323</v>
      </c>
      <c r="B6" s="29" t="s">
        <v>2</v>
      </c>
      <c r="C6" s="30" t="s">
        <v>217</v>
      </c>
      <c r="D6" s="29" t="s">
        <v>127</v>
      </c>
      <c r="E6" s="30" t="s">
        <v>217</v>
      </c>
      <c r="F6" s="29" t="s">
        <v>127</v>
      </c>
      <c r="G6" s="30" t="s">
        <v>217</v>
      </c>
      <c r="H6" s="34" t="s">
        <v>219</v>
      </c>
      <c r="I6" s="34"/>
      <c r="J6" s="106"/>
      <c r="K6" s="106"/>
      <c r="L6" s="111"/>
      <c r="M6" s="94"/>
      <c r="N6" s="22" t="s">
        <v>2</v>
      </c>
      <c r="O6" s="23" t="s">
        <v>217</v>
      </c>
      <c r="P6" s="22" t="s">
        <v>127</v>
      </c>
      <c r="Q6" s="23" t="s">
        <v>217</v>
      </c>
      <c r="R6" s="22" t="s">
        <v>127</v>
      </c>
      <c r="S6" s="23" t="s">
        <v>217</v>
      </c>
      <c r="T6" s="84" t="s">
        <v>219</v>
      </c>
      <c r="U6" s="90"/>
      <c r="V6" s="92"/>
      <c r="W6" s="32"/>
      <c r="X6" s="90"/>
      <c r="Y6" s="92"/>
    </row>
    <row r="7" spans="1:25" ht="13.5" thickBot="1">
      <c r="A7" s="35" t="s">
        <v>1</v>
      </c>
      <c r="B7" s="36" t="s">
        <v>3</v>
      </c>
      <c r="C7" s="30" t="s">
        <v>167</v>
      </c>
      <c r="D7" s="36" t="s">
        <v>128</v>
      </c>
      <c r="E7" s="30" t="s">
        <v>167</v>
      </c>
      <c r="F7" s="36" t="s">
        <v>179</v>
      </c>
      <c r="G7" s="30" t="s">
        <v>167</v>
      </c>
      <c r="H7" s="34" t="s">
        <v>218</v>
      </c>
      <c r="I7" s="34"/>
      <c r="J7" s="37"/>
      <c r="K7" s="38">
        <v>677237</v>
      </c>
      <c r="L7" s="39"/>
      <c r="M7" s="95"/>
      <c r="N7" s="85" t="s">
        <v>3</v>
      </c>
      <c r="O7" s="55" t="s">
        <v>167</v>
      </c>
      <c r="P7" s="85" t="s">
        <v>128</v>
      </c>
      <c r="Q7" s="55" t="s">
        <v>167</v>
      </c>
      <c r="R7" s="85" t="s">
        <v>179</v>
      </c>
      <c r="S7" s="55" t="s">
        <v>167</v>
      </c>
      <c r="T7" s="78" t="s">
        <v>218</v>
      </c>
      <c r="U7" s="40"/>
      <c r="V7" s="73">
        <v>627044</v>
      </c>
      <c r="W7" s="32"/>
      <c r="X7" s="40"/>
      <c r="Y7" s="41">
        <f>+K7-V7</f>
        <v>50193</v>
      </c>
    </row>
    <row r="8" spans="1:25" ht="12.75">
      <c r="A8" s="42"/>
      <c r="B8" s="29"/>
      <c r="C8" s="30"/>
      <c r="D8" s="29"/>
      <c r="E8" s="30"/>
      <c r="F8" s="29"/>
      <c r="G8" s="30"/>
      <c r="H8" s="34"/>
      <c r="I8" s="34"/>
      <c r="J8" s="43"/>
      <c r="K8" s="38"/>
      <c r="L8" s="11"/>
      <c r="M8" s="52"/>
      <c r="N8" s="22"/>
      <c r="O8" s="23"/>
      <c r="P8" s="22"/>
      <c r="Q8" s="23"/>
      <c r="R8" s="22"/>
      <c r="S8" s="23"/>
      <c r="T8" s="74"/>
      <c r="U8" s="44"/>
      <c r="V8" s="45"/>
      <c r="W8" s="46"/>
      <c r="X8" s="44"/>
      <c r="Y8" s="45"/>
    </row>
    <row r="9" spans="1:25" ht="12.75">
      <c r="A9" s="42" t="s">
        <v>270</v>
      </c>
      <c r="B9" s="29">
        <v>1773</v>
      </c>
      <c r="C9" s="30">
        <v>0.12667000071443882</v>
      </c>
      <c r="D9" s="29">
        <v>753</v>
      </c>
      <c r="E9" s="30">
        <v>0.14372971941210155</v>
      </c>
      <c r="F9" s="29">
        <v>3134</v>
      </c>
      <c r="G9" s="30">
        <v>0.10864967932050615</v>
      </c>
      <c r="H9" s="34">
        <v>0.12634979981568217</v>
      </c>
      <c r="I9" s="34"/>
      <c r="J9" s="43">
        <f>ROUND(H9,4)</f>
        <v>0.1263</v>
      </c>
      <c r="K9" s="38">
        <f>+J9*$K$7</f>
        <v>85535.0331</v>
      </c>
      <c r="L9" s="11"/>
      <c r="M9" s="52"/>
      <c r="N9" s="29">
        <v>2012</v>
      </c>
      <c r="O9" s="30">
        <v>0.12484487465872425</v>
      </c>
      <c r="P9" s="29">
        <v>511</v>
      </c>
      <c r="Q9" s="30">
        <v>0.08768016472203158</v>
      </c>
      <c r="R9" s="29">
        <v>3351</v>
      </c>
      <c r="S9" s="30">
        <v>0.11656057602003549</v>
      </c>
      <c r="T9" s="75">
        <v>0.1097</v>
      </c>
      <c r="U9" s="47">
        <v>0.1097</v>
      </c>
      <c r="V9" s="41">
        <f>+$V$7*U9</f>
        <v>68786.7268</v>
      </c>
      <c r="W9" s="46"/>
      <c r="X9" s="47">
        <f>+J9-U9</f>
        <v>0.01659999999999999</v>
      </c>
      <c r="Y9" s="41">
        <f>+K9-V9</f>
        <v>16748.306299999997</v>
      </c>
    </row>
    <row r="10" spans="1:25" ht="12.75">
      <c r="A10" s="42"/>
      <c r="B10" s="29"/>
      <c r="C10" s="30"/>
      <c r="D10" s="29"/>
      <c r="E10" s="30"/>
      <c r="F10" s="29"/>
      <c r="G10" s="30"/>
      <c r="H10" s="34"/>
      <c r="I10" s="34"/>
      <c r="J10" s="43"/>
      <c r="K10" s="38"/>
      <c r="L10" s="11"/>
      <c r="M10" s="52"/>
      <c r="N10" s="29"/>
      <c r="O10" s="30"/>
      <c r="P10" s="29"/>
      <c r="Q10" s="30"/>
      <c r="R10" s="29"/>
      <c r="S10" s="30"/>
      <c r="T10" s="75"/>
      <c r="U10" s="44"/>
      <c r="V10" s="45"/>
      <c r="W10" s="32"/>
      <c r="X10" s="44"/>
      <c r="Y10" s="45"/>
    </row>
    <row r="11" spans="1:25" ht="12.75">
      <c r="A11" s="42" t="s">
        <v>316</v>
      </c>
      <c r="B11" s="29">
        <v>11</v>
      </c>
      <c r="C11" s="30">
        <v>0.0007858826891476745</v>
      </c>
      <c r="D11" s="29">
        <v>523</v>
      </c>
      <c r="E11" s="30">
        <v>0.0998282114907425</v>
      </c>
      <c r="F11" s="29">
        <v>816</v>
      </c>
      <c r="G11" s="30">
        <v>0.02828913156526261</v>
      </c>
      <c r="H11" s="34">
        <v>0.04296774191505093</v>
      </c>
      <c r="I11" s="34"/>
      <c r="J11" s="43">
        <f>ROUND(H11,4)</f>
        <v>0.043</v>
      </c>
      <c r="K11" s="38">
        <f>+J11*$K$7</f>
        <v>29121.191</v>
      </c>
      <c r="L11" s="11"/>
      <c r="M11" s="52"/>
      <c r="N11" s="29">
        <v>7</v>
      </c>
      <c r="O11" s="30">
        <v>0.00043435095557210225</v>
      </c>
      <c r="P11" s="29">
        <v>89</v>
      </c>
      <c r="Q11" s="30">
        <v>0.015271105010295128</v>
      </c>
      <c r="R11" s="29">
        <v>784</v>
      </c>
      <c r="S11" s="30">
        <v>0.027270513757000243</v>
      </c>
      <c r="T11" s="75">
        <v>0.0143</v>
      </c>
      <c r="U11" s="47">
        <v>0.0143</v>
      </c>
      <c r="V11" s="41">
        <f>+$V$7*U11</f>
        <v>8966.7292</v>
      </c>
      <c r="W11" s="46"/>
      <c r="X11" s="47">
        <f>+J11-U11</f>
        <v>0.028699999999999996</v>
      </c>
      <c r="Y11" s="41">
        <f>+K11-V11</f>
        <v>20154.461799999997</v>
      </c>
    </row>
    <row r="12" spans="1:25" ht="12.75">
      <c r="A12" s="48"/>
      <c r="B12" s="29"/>
      <c r="C12" s="30"/>
      <c r="D12" s="29"/>
      <c r="E12" s="30"/>
      <c r="F12" s="29"/>
      <c r="G12" s="30"/>
      <c r="H12" s="34"/>
      <c r="I12" s="34"/>
      <c r="J12" s="43"/>
      <c r="K12" s="38"/>
      <c r="L12" s="11"/>
      <c r="M12" s="52"/>
      <c r="N12" s="29"/>
      <c r="O12" s="30"/>
      <c r="P12" s="29"/>
      <c r="Q12" s="30"/>
      <c r="R12" s="29"/>
      <c r="S12" s="30"/>
      <c r="T12" s="75"/>
      <c r="U12" s="44"/>
      <c r="V12" s="45"/>
      <c r="W12" s="32"/>
      <c r="X12" s="44"/>
      <c r="Y12" s="45"/>
    </row>
    <row r="13" spans="1:25" ht="12.75">
      <c r="A13" s="42" t="s">
        <v>8</v>
      </c>
      <c r="B13" s="29">
        <v>1851</v>
      </c>
      <c r="C13" s="30">
        <v>0.13224262341930412</v>
      </c>
      <c r="D13" s="29">
        <v>539</v>
      </c>
      <c r="E13" s="30">
        <v>0.10288222943309792</v>
      </c>
      <c r="F13" s="29">
        <v>3160</v>
      </c>
      <c r="G13" s="30">
        <v>0.10955104870861501</v>
      </c>
      <c r="H13" s="34">
        <v>0.11489196718700567</v>
      </c>
      <c r="I13" s="34"/>
      <c r="J13" s="43">
        <f>ROUND(H13,4)</f>
        <v>0.1149</v>
      </c>
      <c r="K13" s="38">
        <f>+J13*$K$7</f>
        <v>77814.5313</v>
      </c>
      <c r="L13" s="11"/>
      <c r="M13" s="52"/>
      <c r="N13" s="29">
        <v>2374</v>
      </c>
      <c r="O13" s="30">
        <v>0.14730702407545296</v>
      </c>
      <c r="P13" s="29">
        <v>660</v>
      </c>
      <c r="Q13" s="30">
        <v>0.11324639670555937</v>
      </c>
      <c r="R13" s="29">
        <v>2886</v>
      </c>
      <c r="S13" s="30">
        <v>0.10038610038610038</v>
      </c>
      <c r="T13" s="75">
        <v>0.1203</v>
      </c>
      <c r="U13" s="47">
        <v>0.1203</v>
      </c>
      <c r="V13" s="41">
        <f>+$V$7*U13</f>
        <v>75433.3932</v>
      </c>
      <c r="W13" s="46"/>
      <c r="X13" s="47">
        <f>+J13-U13</f>
        <v>-0.005400000000000002</v>
      </c>
      <c r="Y13" s="41">
        <f>+K13-V13</f>
        <v>2381.1380999999965</v>
      </c>
    </row>
    <row r="14" spans="1:25" s="3" customFormat="1" ht="12.75">
      <c r="A14" s="44"/>
      <c r="B14" s="49"/>
      <c r="C14" s="50"/>
      <c r="D14" s="49"/>
      <c r="E14" s="50"/>
      <c r="F14" s="49"/>
      <c r="G14" s="50"/>
      <c r="H14" s="51"/>
      <c r="I14" s="51"/>
      <c r="J14" s="43"/>
      <c r="K14" s="38"/>
      <c r="L14" s="11"/>
      <c r="M14" s="52"/>
      <c r="N14" s="49"/>
      <c r="O14" s="50"/>
      <c r="P14" s="49"/>
      <c r="Q14" s="50"/>
      <c r="R14" s="49"/>
      <c r="S14" s="50"/>
      <c r="T14" s="76"/>
      <c r="U14" s="44"/>
      <c r="V14" s="45"/>
      <c r="W14" s="52"/>
      <c r="X14" s="44"/>
      <c r="Y14" s="45"/>
    </row>
    <row r="15" spans="1:25" ht="12" customHeight="1">
      <c r="A15" s="42" t="s">
        <v>12</v>
      </c>
      <c r="B15" s="29">
        <v>1575</v>
      </c>
      <c r="C15" s="30">
        <v>0.11252411230978067</v>
      </c>
      <c r="D15" s="29">
        <v>647</v>
      </c>
      <c r="E15" s="30">
        <v>0.12349685054399695</v>
      </c>
      <c r="F15" s="29">
        <v>4910</v>
      </c>
      <c r="G15" s="30">
        <v>0.1702201421390189</v>
      </c>
      <c r="H15" s="34">
        <v>0.1354137016642655</v>
      </c>
      <c r="I15" s="34"/>
      <c r="J15" s="43">
        <f>ROUND(H15,4)</f>
        <v>0.1354</v>
      </c>
      <c r="K15" s="38">
        <f>+J15*$K$7</f>
        <v>91697.88979999999</v>
      </c>
      <c r="L15" s="11"/>
      <c r="M15" s="52"/>
      <c r="N15" s="29">
        <v>2066</v>
      </c>
      <c r="O15" s="30">
        <v>0.12819558203028047</v>
      </c>
      <c r="P15" s="29">
        <v>1975</v>
      </c>
      <c r="Q15" s="30">
        <v>0.33888126286890874</v>
      </c>
      <c r="R15" s="29">
        <v>5027</v>
      </c>
      <c r="S15" s="30">
        <v>0.17485825593933702</v>
      </c>
      <c r="T15" s="75">
        <v>0.214</v>
      </c>
      <c r="U15" s="47">
        <v>0.214</v>
      </c>
      <c r="V15" s="41">
        <f>+$V$7*U15</f>
        <v>134187.416</v>
      </c>
      <c r="W15" s="46"/>
      <c r="X15" s="47">
        <f>+J15-U15</f>
        <v>-0.0786</v>
      </c>
      <c r="Y15" s="41">
        <f>+K15-V15</f>
        <v>-42489.52620000001</v>
      </c>
    </row>
    <row r="16" spans="1:25" s="3" customFormat="1" ht="12.75">
      <c r="A16" s="44"/>
      <c r="B16" s="49"/>
      <c r="C16" s="50"/>
      <c r="D16" s="49"/>
      <c r="E16" s="50"/>
      <c r="F16" s="49"/>
      <c r="G16" s="50"/>
      <c r="H16" s="51"/>
      <c r="I16" s="51"/>
      <c r="J16" s="43"/>
      <c r="K16" s="38"/>
      <c r="L16" s="11"/>
      <c r="M16" s="52"/>
      <c r="N16" s="49"/>
      <c r="O16" s="50"/>
      <c r="P16" s="49"/>
      <c r="Q16" s="50"/>
      <c r="R16" s="49"/>
      <c r="S16" s="50"/>
      <c r="T16" s="76"/>
      <c r="U16" s="44"/>
      <c r="V16" s="45"/>
      <c r="W16" s="52"/>
      <c r="X16" s="44"/>
      <c r="Y16" s="45"/>
    </row>
    <row r="17" spans="1:25" ht="12.75">
      <c r="A17" s="42" t="s">
        <v>17</v>
      </c>
      <c r="B17" s="29">
        <v>5423</v>
      </c>
      <c r="C17" s="30">
        <v>0.38744016574980356</v>
      </c>
      <c r="D17" s="29">
        <v>1045</v>
      </c>
      <c r="E17" s="30">
        <v>0.1994655468600878</v>
      </c>
      <c r="F17" s="29">
        <v>5920</v>
      </c>
      <c r="G17" s="30">
        <v>0.20523487606170915</v>
      </c>
      <c r="H17" s="34">
        <v>0.2640468628905335</v>
      </c>
      <c r="I17" s="34"/>
      <c r="J17" s="43">
        <f>ROUND(H17,4)</f>
        <v>0.264</v>
      </c>
      <c r="K17" s="38">
        <f>+J17*$K$7</f>
        <v>178790.568</v>
      </c>
      <c r="L17" s="11"/>
      <c r="M17" s="52"/>
      <c r="N17" s="29">
        <v>5787</v>
      </c>
      <c r="O17" s="30">
        <v>0.35908413998510796</v>
      </c>
      <c r="P17" s="29">
        <v>1116</v>
      </c>
      <c r="Q17" s="30">
        <v>0.19148936170212766</v>
      </c>
      <c r="R17" s="29">
        <v>6360</v>
      </c>
      <c r="S17" s="30">
        <v>0.22122508608995095</v>
      </c>
      <c r="T17" s="75">
        <v>0.2572</v>
      </c>
      <c r="U17" s="47">
        <v>0.2572</v>
      </c>
      <c r="V17" s="41">
        <f>+$V$7*U17</f>
        <v>161275.7168</v>
      </c>
      <c r="W17" s="46"/>
      <c r="X17" s="47">
        <f>+J17-U17</f>
        <v>0.006800000000000028</v>
      </c>
      <c r="Y17" s="41">
        <f>+K17-V17</f>
        <v>17514.851200000005</v>
      </c>
    </row>
    <row r="18" spans="1:25" ht="12.75">
      <c r="A18" s="33"/>
      <c r="B18" s="29"/>
      <c r="C18" s="30"/>
      <c r="D18" s="29"/>
      <c r="E18" s="30"/>
      <c r="F18" s="29"/>
      <c r="G18" s="30"/>
      <c r="H18" s="31"/>
      <c r="I18" s="31"/>
      <c r="J18" s="43"/>
      <c r="K18" s="38"/>
      <c r="L18" s="11"/>
      <c r="M18" s="52"/>
      <c r="N18" s="29"/>
      <c r="O18" s="30"/>
      <c r="P18" s="29"/>
      <c r="Q18" s="30"/>
      <c r="R18" s="29"/>
      <c r="S18" s="30"/>
      <c r="T18" s="77"/>
      <c r="U18" s="44"/>
      <c r="V18" s="45"/>
      <c r="W18" s="32"/>
      <c r="X18" s="44"/>
      <c r="Y18" s="45"/>
    </row>
    <row r="19" spans="1:25" ht="12.75">
      <c r="A19" s="42" t="s">
        <v>41</v>
      </c>
      <c r="B19" s="29">
        <v>17</v>
      </c>
      <c r="C19" s="30">
        <v>0.0012145459741373151</v>
      </c>
      <c r="D19" s="29">
        <v>49</v>
      </c>
      <c r="E19" s="30">
        <v>0.009352929948463448</v>
      </c>
      <c r="F19" s="29">
        <v>262</v>
      </c>
      <c r="G19" s="30">
        <v>0.00908302998786618</v>
      </c>
      <c r="H19" s="34">
        <v>0.006550168636822315</v>
      </c>
      <c r="I19" s="34"/>
      <c r="J19" s="43">
        <f>ROUND(H19,4)</f>
        <v>0.0066</v>
      </c>
      <c r="K19" s="38">
        <f>+J19*$K$7</f>
        <v>4469.7642</v>
      </c>
      <c r="L19" s="11"/>
      <c r="M19" s="52"/>
      <c r="N19" s="29">
        <v>8</v>
      </c>
      <c r="O19" s="30">
        <v>0.0004964010920824026</v>
      </c>
      <c r="P19" s="29">
        <v>51</v>
      </c>
      <c r="Q19" s="30">
        <v>0.008750857927247769</v>
      </c>
      <c r="R19" s="29">
        <v>258</v>
      </c>
      <c r="S19" s="30">
        <v>0.008974225190441406</v>
      </c>
      <c r="T19" s="75">
        <v>0.006</v>
      </c>
      <c r="U19" s="47">
        <v>0.006</v>
      </c>
      <c r="V19" s="41">
        <f>+$V$7*U19</f>
        <v>3762.264</v>
      </c>
      <c r="W19" s="46"/>
      <c r="X19" s="47">
        <f>+J19-U19</f>
        <v>0.0005999999999999998</v>
      </c>
      <c r="Y19" s="41">
        <f>+K19-V19</f>
        <v>707.5001999999995</v>
      </c>
    </row>
    <row r="20" spans="1:25" ht="12.75">
      <c r="A20" s="33"/>
      <c r="B20" s="29"/>
      <c r="C20" s="30"/>
      <c r="D20" s="29"/>
      <c r="E20" s="30"/>
      <c r="F20" s="29"/>
      <c r="G20" s="30"/>
      <c r="H20" s="31"/>
      <c r="I20" s="31"/>
      <c r="J20" s="43"/>
      <c r="K20" s="38"/>
      <c r="L20" s="11"/>
      <c r="M20" s="52"/>
      <c r="N20" s="29"/>
      <c r="O20" s="30"/>
      <c r="P20" s="29"/>
      <c r="Q20" s="30"/>
      <c r="R20" s="29"/>
      <c r="S20" s="30"/>
      <c r="T20" s="77"/>
      <c r="U20" s="44"/>
      <c r="V20" s="45"/>
      <c r="W20" s="32"/>
      <c r="X20" s="44"/>
      <c r="Y20" s="45"/>
    </row>
    <row r="21" spans="1:25" ht="12.75">
      <c r="A21" s="42" t="s">
        <v>15</v>
      </c>
      <c r="B21" s="29">
        <v>335</v>
      </c>
      <c r="C21" s="30">
        <v>0.02393370007858827</v>
      </c>
      <c r="D21" s="29">
        <v>119</v>
      </c>
      <c r="E21" s="30">
        <v>0.02271425844626837</v>
      </c>
      <c r="F21" s="29">
        <v>1583</v>
      </c>
      <c r="G21" s="30">
        <v>0.05487952851447391</v>
      </c>
      <c r="H21" s="34">
        <v>0.03384249567977685</v>
      </c>
      <c r="I21" s="34"/>
      <c r="J21" s="43">
        <f>ROUND(H21,4)</f>
        <v>0.0338</v>
      </c>
      <c r="K21" s="38">
        <f>+J21*$K$7</f>
        <v>22890.610599999996</v>
      </c>
      <c r="L21" s="11"/>
      <c r="M21" s="52"/>
      <c r="N21" s="29">
        <v>247</v>
      </c>
      <c r="O21" s="30">
        <v>0.01532638371804418</v>
      </c>
      <c r="P21" s="29">
        <v>128</v>
      </c>
      <c r="Q21" s="30">
        <v>0.02196293754289636</v>
      </c>
      <c r="R21" s="29">
        <v>1541</v>
      </c>
      <c r="S21" s="30">
        <v>0.053601864412675226</v>
      </c>
      <c r="T21" s="75">
        <v>0.0303</v>
      </c>
      <c r="U21" s="47">
        <v>0.0303</v>
      </c>
      <c r="V21" s="41">
        <f>+$V$7*U21</f>
        <v>18999.4332</v>
      </c>
      <c r="W21" s="32"/>
      <c r="X21" s="47">
        <f>+J21-U21</f>
        <v>0.003499999999999996</v>
      </c>
      <c r="Y21" s="41">
        <f>+K21-V21</f>
        <v>3891.177399999997</v>
      </c>
    </row>
    <row r="22" spans="1:25" ht="12.75">
      <c r="A22" s="48"/>
      <c r="B22" s="29"/>
      <c r="C22" s="30"/>
      <c r="D22" s="29"/>
      <c r="E22" s="30"/>
      <c r="F22" s="29"/>
      <c r="G22" s="30"/>
      <c r="H22" s="31"/>
      <c r="I22" s="31"/>
      <c r="J22" s="43"/>
      <c r="K22" s="38"/>
      <c r="L22" s="11"/>
      <c r="M22" s="52"/>
      <c r="N22" s="29"/>
      <c r="O22" s="30"/>
      <c r="P22" s="29"/>
      <c r="Q22" s="30"/>
      <c r="R22" s="29"/>
      <c r="S22" s="30"/>
      <c r="T22" s="77"/>
      <c r="U22" s="44"/>
      <c r="V22" s="45"/>
      <c r="W22" s="32"/>
      <c r="X22" s="44"/>
      <c r="Y22" s="45"/>
    </row>
    <row r="23" spans="1:25" ht="12.75">
      <c r="A23" s="42" t="s">
        <v>32</v>
      </c>
      <c r="B23" s="29">
        <v>2521</v>
      </c>
      <c r="C23" s="30">
        <v>0.18011002357648068</v>
      </c>
      <c r="D23" s="29">
        <v>1018</v>
      </c>
      <c r="E23" s="30">
        <v>0.19431189158236303</v>
      </c>
      <c r="F23" s="29">
        <v>5007</v>
      </c>
      <c r="G23" s="30">
        <v>0.17358294331773272</v>
      </c>
      <c r="H23" s="34">
        <v>0.1826682861588588</v>
      </c>
      <c r="I23" s="34"/>
      <c r="J23" s="43">
        <f>ROUND(H23,4)</f>
        <v>0.1827</v>
      </c>
      <c r="K23" s="38">
        <f>+J23*$K$7</f>
        <v>123731.1999</v>
      </c>
      <c r="L23" s="11"/>
      <c r="M23" s="52"/>
      <c r="N23" s="29">
        <v>2569</v>
      </c>
      <c r="O23" s="30">
        <v>0.15940680069496152</v>
      </c>
      <c r="P23" s="29">
        <v>680</v>
      </c>
      <c r="Q23" s="30">
        <v>0.11667810569663692</v>
      </c>
      <c r="R23" s="29">
        <v>4413</v>
      </c>
      <c r="S23" s="30">
        <v>0.1535009913388292</v>
      </c>
      <c r="T23" s="75">
        <v>0.1432</v>
      </c>
      <c r="U23" s="47">
        <v>0.1432</v>
      </c>
      <c r="V23" s="41">
        <f>+$V$7*U23</f>
        <v>89792.70079999999</v>
      </c>
      <c r="W23" s="46"/>
      <c r="X23" s="47">
        <f>+J23-U23</f>
        <v>0.03950000000000001</v>
      </c>
      <c r="Y23" s="41">
        <f>+K23-V23</f>
        <v>33938.499100000015</v>
      </c>
    </row>
    <row r="24" spans="1:25" ht="12.75">
      <c r="A24" s="33"/>
      <c r="B24" s="29"/>
      <c r="C24" s="30"/>
      <c r="D24" s="29"/>
      <c r="E24" s="30"/>
      <c r="F24" s="29"/>
      <c r="G24" s="30"/>
      <c r="H24" s="31"/>
      <c r="I24" s="31"/>
      <c r="J24" s="43"/>
      <c r="K24" s="38"/>
      <c r="L24" s="11"/>
      <c r="M24" s="52"/>
      <c r="N24" s="29"/>
      <c r="O24" s="30"/>
      <c r="P24" s="29"/>
      <c r="Q24" s="30"/>
      <c r="R24" s="29"/>
      <c r="S24" s="30"/>
      <c r="T24" s="77"/>
      <c r="U24" s="44"/>
      <c r="V24" s="45"/>
      <c r="W24" s="32"/>
      <c r="X24" s="44"/>
      <c r="Y24" s="45"/>
    </row>
    <row r="25" spans="1:25" ht="12.75">
      <c r="A25" s="42" t="s">
        <v>216</v>
      </c>
      <c r="B25" s="29">
        <v>435</v>
      </c>
      <c r="C25" s="30">
        <v>0.031078088161748948</v>
      </c>
      <c r="D25" s="29">
        <v>481</v>
      </c>
      <c r="E25" s="30">
        <v>0.09181141439205956</v>
      </c>
      <c r="F25" s="29">
        <v>3523</v>
      </c>
      <c r="G25" s="30">
        <v>0.12213555208875021</v>
      </c>
      <c r="H25" s="34">
        <v>0.08167501821418624</v>
      </c>
      <c r="I25" s="34"/>
      <c r="J25" s="43">
        <f>ROUND(H25,4)</f>
        <v>0.0817</v>
      </c>
      <c r="K25" s="38">
        <f>+J25*$K$7</f>
        <v>55330.262899999994</v>
      </c>
      <c r="L25" s="11"/>
      <c r="M25" s="52"/>
      <c r="N25" s="29">
        <v>1029</v>
      </c>
      <c r="O25" s="30">
        <v>0.06384959046909904</v>
      </c>
      <c r="P25" s="29">
        <v>480</v>
      </c>
      <c r="Q25" s="30">
        <v>0.08236101578586136</v>
      </c>
      <c r="R25" s="29">
        <v>3599</v>
      </c>
      <c r="S25" s="30">
        <v>0.12518696302480087</v>
      </c>
      <c r="T25" s="75">
        <v>0.0904</v>
      </c>
      <c r="U25" s="47">
        <v>0.0904</v>
      </c>
      <c r="V25" s="41">
        <f>+$V$7*U25</f>
        <v>56684.777599999994</v>
      </c>
      <c r="W25" s="46"/>
      <c r="X25" s="47">
        <f>+J25-U25</f>
        <v>-0.0087</v>
      </c>
      <c r="Y25" s="41">
        <f>+K25-V25</f>
        <v>-1354.5146999999997</v>
      </c>
    </row>
    <row r="26" spans="1:25" ht="12.75">
      <c r="A26" s="33"/>
      <c r="B26" s="29"/>
      <c r="C26" s="30"/>
      <c r="D26" s="29"/>
      <c r="E26" s="30"/>
      <c r="F26" s="29"/>
      <c r="G26" s="30"/>
      <c r="H26" s="31"/>
      <c r="I26" s="31"/>
      <c r="J26" s="43"/>
      <c r="K26" s="38"/>
      <c r="L26" s="11"/>
      <c r="M26" s="52"/>
      <c r="N26" s="29"/>
      <c r="O26" s="30"/>
      <c r="P26" s="29"/>
      <c r="Q26" s="30"/>
      <c r="R26" s="29"/>
      <c r="S26" s="30"/>
      <c r="T26" s="77"/>
      <c r="U26" s="44"/>
      <c r="V26" s="45"/>
      <c r="W26" s="32"/>
      <c r="X26" s="44"/>
      <c r="Y26" s="45"/>
    </row>
    <row r="27" spans="1:25" ht="13.5" thickBot="1">
      <c r="A27" s="53" t="s">
        <v>317</v>
      </c>
      <c r="B27" s="54">
        <v>56</v>
      </c>
      <c r="C27" s="55">
        <v>0.004000857326569979</v>
      </c>
      <c r="D27" s="54">
        <v>65</v>
      </c>
      <c r="E27" s="55">
        <v>0.01240694789081886</v>
      </c>
      <c r="F27" s="54">
        <v>530</v>
      </c>
      <c r="G27" s="55">
        <v>0.018374068296065176</v>
      </c>
      <c r="H27" s="56">
        <v>0.011593957837818006</v>
      </c>
      <c r="I27" s="56"/>
      <c r="J27" s="43">
        <f>ROUND(H27,4)</f>
        <v>0.0116</v>
      </c>
      <c r="K27" s="57">
        <f>+J27*$K$7</f>
        <v>7855.949199999999</v>
      </c>
      <c r="L27" s="58"/>
      <c r="M27" s="96"/>
      <c r="N27" s="54">
        <v>17</v>
      </c>
      <c r="O27" s="55">
        <v>0.0010548523206751054</v>
      </c>
      <c r="P27" s="54">
        <v>138</v>
      </c>
      <c r="Q27" s="55">
        <v>0.02367879203843514</v>
      </c>
      <c r="R27" s="54">
        <v>530</v>
      </c>
      <c r="S27" s="55">
        <v>0.019061532575046093</v>
      </c>
      <c r="T27" s="78">
        <v>0.0146</v>
      </c>
      <c r="U27" s="59">
        <v>0.0146</v>
      </c>
      <c r="V27" s="60">
        <f>+$V$7*U27</f>
        <v>9154.8424</v>
      </c>
      <c r="W27" s="61"/>
      <c r="X27" s="59">
        <f>+J27-U27</f>
        <v>-0.003000000000000001</v>
      </c>
      <c r="Y27" s="60">
        <f>+K27-V27</f>
        <v>-1298.8932000000004</v>
      </c>
    </row>
    <row r="28" spans="6:11" ht="13.5" thickBot="1">
      <c r="F28" s="8"/>
      <c r="J28" s="9"/>
      <c r="K28" s="62"/>
    </row>
    <row r="29" spans="1:25" ht="13.5" thickBot="1">
      <c r="A29" s="63" t="s">
        <v>318</v>
      </c>
      <c r="B29" s="64"/>
      <c r="C29" s="65"/>
      <c r="D29" s="64"/>
      <c r="E29" s="65"/>
      <c r="F29" s="64"/>
      <c r="G29" s="65"/>
      <c r="H29" s="66"/>
      <c r="I29" s="66"/>
      <c r="J29" s="67"/>
      <c r="K29" s="68">
        <v>5427</v>
      </c>
      <c r="P29" s="52"/>
      <c r="Q29" s="97"/>
      <c r="R29" s="52"/>
      <c r="S29" s="52"/>
      <c r="T29" s="93"/>
      <c r="U29" s="69"/>
      <c r="V29" s="68">
        <v>2952</v>
      </c>
      <c r="W29" s="70"/>
      <c r="X29" s="69"/>
      <c r="Y29" s="71">
        <f>+K29-V29</f>
        <v>2475</v>
      </c>
    </row>
    <row r="30" spans="1:19" ht="12.75">
      <c r="A30" s="79"/>
      <c r="B30" s="29"/>
      <c r="C30" s="30"/>
      <c r="D30" s="29"/>
      <c r="E30" s="30"/>
      <c r="F30" s="29"/>
      <c r="G30" s="30"/>
      <c r="H30" s="31"/>
      <c r="I30" s="31"/>
      <c r="J30" s="80"/>
      <c r="K30" s="81"/>
      <c r="O30" s="32"/>
      <c r="P30" s="81"/>
      <c r="Q30" s="32"/>
      <c r="R30" s="32"/>
      <c r="S30" s="82"/>
    </row>
  </sheetData>
  <mergeCells count="3">
    <mergeCell ref="J5:J6"/>
    <mergeCell ref="U4:Y4"/>
    <mergeCell ref="K5:L6"/>
  </mergeCells>
  <printOptions/>
  <pageMargins left="0.5" right="0.5" top="1" bottom="1" header="0.5" footer="0.5"/>
  <pageSetup fitToHeight="0" fitToWidth="1"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90" zoomScaleNormal="9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 outlineLevelRow="1" outlineLevelCol="1"/>
  <cols>
    <col min="1" max="1" width="44.8515625" style="0" customWidth="1"/>
    <col min="2" max="2" width="0" style="8" hidden="1" customWidth="1" outlineLevel="1"/>
    <col min="3" max="3" width="0" style="12" hidden="1" customWidth="1" outlineLevel="1"/>
    <col min="4" max="4" width="14.7109375" style="8" hidden="1" customWidth="1" outlineLevel="1"/>
    <col min="5" max="5" width="0" style="12" hidden="1" customWidth="1" outlineLevel="1"/>
    <col min="6" max="6" width="0" style="8" hidden="1" customWidth="1" outlineLevel="1"/>
    <col min="7" max="7" width="0" style="12" hidden="1" customWidth="1" outlineLevel="1"/>
    <col min="8" max="8" width="12.7109375" style="5" hidden="1" customWidth="1" outlineLevel="1"/>
    <col min="9" max="9" width="9.140625" style="1" customWidth="1" collapsed="1"/>
    <col min="10" max="10" width="12.8515625" style="1" customWidth="1"/>
    <col min="11" max="11" width="9.57421875" style="0" bestFit="1" customWidth="1"/>
    <col min="12" max="12" width="12.00390625" style="0" bestFit="1" customWidth="1"/>
  </cols>
  <sheetData>
    <row r="1" spans="1:11" ht="12.75" customHeight="1" thickBot="1">
      <c r="A1" s="1" t="s">
        <v>0</v>
      </c>
      <c r="I1" s="112" t="s">
        <v>221</v>
      </c>
      <c r="J1" s="113"/>
      <c r="K1" s="114"/>
    </row>
    <row r="2" spans="1:11" ht="13.5" thickBot="1">
      <c r="A2" s="21" t="s">
        <v>323</v>
      </c>
      <c r="I2" s="115"/>
      <c r="J2" s="116"/>
      <c r="K2" s="117"/>
    </row>
    <row r="3" spans="1:11" ht="12.75">
      <c r="A3" s="28" t="s">
        <v>336</v>
      </c>
      <c r="F3" s="8" t="s">
        <v>310</v>
      </c>
      <c r="I3" s="98"/>
      <c r="J3" s="99" t="s">
        <v>322</v>
      </c>
      <c r="K3" s="100"/>
    </row>
    <row r="4" spans="2:11" ht="12.75">
      <c r="B4" s="8" t="s">
        <v>2</v>
      </c>
      <c r="C4" s="12" t="s">
        <v>217</v>
      </c>
      <c r="D4" s="8" t="s">
        <v>127</v>
      </c>
      <c r="E4" s="12" t="s">
        <v>217</v>
      </c>
      <c r="F4" s="8" t="s">
        <v>127</v>
      </c>
      <c r="G4" s="12" t="s">
        <v>217</v>
      </c>
      <c r="H4" s="4" t="s">
        <v>219</v>
      </c>
      <c r="I4" s="101"/>
      <c r="J4" s="10" t="s">
        <v>329</v>
      </c>
      <c r="K4" s="11"/>
    </row>
    <row r="5" spans="1:11" ht="12.75">
      <c r="A5" s="1" t="s">
        <v>216</v>
      </c>
      <c r="B5" s="14" t="s">
        <v>3</v>
      </c>
      <c r="C5" s="12" t="s">
        <v>167</v>
      </c>
      <c r="D5" s="14" t="s">
        <v>128</v>
      </c>
      <c r="E5" s="12" t="s">
        <v>167</v>
      </c>
      <c r="F5" s="14" t="s">
        <v>179</v>
      </c>
      <c r="G5" s="12" t="s">
        <v>167</v>
      </c>
      <c r="H5" s="4" t="s">
        <v>218</v>
      </c>
      <c r="I5" s="102"/>
      <c r="J5" s="38">
        <v>55330</v>
      </c>
      <c r="K5" s="39"/>
    </row>
    <row r="6" ht="12.75">
      <c r="A6" s="1"/>
    </row>
    <row r="7" spans="1:10" ht="12.75">
      <c r="A7" s="1" t="s">
        <v>327</v>
      </c>
      <c r="J7" s="87"/>
    </row>
    <row r="8" spans="1:10" ht="12.75">
      <c r="A8" s="1"/>
      <c r="J8" s="87"/>
    </row>
    <row r="9" spans="1:10" ht="12.75" outlineLevel="1">
      <c r="A9" t="s">
        <v>113</v>
      </c>
      <c r="C9" s="12">
        <v>0</v>
      </c>
      <c r="E9" s="12">
        <v>0</v>
      </c>
      <c r="F9" s="8">
        <v>27</v>
      </c>
      <c r="G9" s="12">
        <v>0.00093603744149766</v>
      </c>
      <c r="H9" s="4">
        <v>0.00031201248049921997</v>
      </c>
      <c r="I9" s="4">
        <f>+H9/$H$40</f>
        <v>0.0038201703203908943</v>
      </c>
      <c r="J9" s="87"/>
    </row>
    <row r="10" spans="1:10" ht="12.75" outlineLevel="1">
      <c r="A10" t="s">
        <v>248</v>
      </c>
      <c r="C10" s="12">
        <v>0</v>
      </c>
      <c r="E10" s="12">
        <v>0</v>
      </c>
      <c r="F10" s="8">
        <v>1</v>
      </c>
      <c r="G10" s="12">
        <v>3.4668053388802216E-05</v>
      </c>
      <c r="H10" s="4">
        <v>1.1556017796267405E-05</v>
      </c>
      <c r="I10" s="4">
        <f aca="true" t="shared" si="0" ref="I10:I39">+H10/$H$40</f>
        <v>0.0001414877896441072</v>
      </c>
      <c r="J10" s="87"/>
    </row>
    <row r="11" spans="1:10" ht="12.75" outlineLevel="1">
      <c r="A11" t="s">
        <v>264</v>
      </c>
      <c r="C11" s="12">
        <v>0</v>
      </c>
      <c r="E11" s="12">
        <v>0</v>
      </c>
      <c r="G11" s="12">
        <v>0</v>
      </c>
      <c r="H11" s="4">
        <v>0</v>
      </c>
      <c r="I11" s="4">
        <f t="shared" si="0"/>
        <v>0</v>
      </c>
      <c r="J11" s="87"/>
    </row>
    <row r="12" spans="1:10" ht="12.75" outlineLevel="1">
      <c r="A12" t="s">
        <v>297</v>
      </c>
      <c r="B12" s="8">
        <v>54</v>
      </c>
      <c r="C12" s="12">
        <v>0.0038579695649067656</v>
      </c>
      <c r="E12" s="12">
        <v>0</v>
      </c>
      <c r="G12" s="12">
        <v>0</v>
      </c>
      <c r="H12" s="4">
        <v>0.0012859898549689218</v>
      </c>
      <c r="I12" s="4">
        <f t="shared" si="0"/>
        <v>0.01574520438546479</v>
      </c>
      <c r="J12" s="87"/>
    </row>
    <row r="13" spans="1:10" ht="12.75" outlineLevel="1">
      <c r="A13" t="s">
        <v>83</v>
      </c>
      <c r="C13" s="12">
        <v>0</v>
      </c>
      <c r="E13" s="12">
        <v>0</v>
      </c>
      <c r="F13" s="8">
        <v>72</v>
      </c>
      <c r="G13" s="12">
        <v>0.0024960998439937598</v>
      </c>
      <c r="H13" s="4">
        <v>0.0008320332813312533</v>
      </c>
      <c r="I13" s="4">
        <f t="shared" si="0"/>
        <v>0.010187120854375719</v>
      </c>
      <c r="J13" s="87"/>
    </row>
    <row r="14" spans="1:10" ht="12.75" outlineLevel="1">
      <c r="A14" t="s">
        <v>78</v>
      </c>
      <c r="C14" s="12">
        <v>0</v>
      </c>
      <c r="D14" s="8">
        <v>78</v>
      </c>
      <c r="E14" s="12">
        <v>0.01488833746898263</v>
      </c>
      <c r="F14" s="8">
        <v>669</v>
      </c>
      <c r="G14" s="12">
        <v>0.023192927717108684</v>
      </c>
      <c r="H14" s="4">
        <v>0.012693755062030437</v>
      </c>
      <c r="I14" s="4">
        <f t="shared" si="0"/>
        <v>0.15541784182700852</v>
      </c>
      <c r="J14" s="87"/>
    </row>
    <row r="15" spans="1:10" ht="12.75" outlineLevel="1">
      <c r="A15" t="s">
        <v>162</v>
      </c>
      <c r="B15" s="8">
        <v>3</v>
      </c>
      <c r="C15" s="12">
        <v>0.00021433164249482032</v>
      </c>
      <c r="D15" s="8">
        <v>101</v>
      </c>
      <c r="E15" s="12">
        <v>0.019278488261118533</v>
      </c>
      <c r="F15" s="8">
        <v>247</v>
      </c>
      <c r="G15" s="12">
        <v>0.008563009187034148</v>
      </c>
      <c r="H15" s="4">
        <v>0.009351943030215833</v>
      </c>
      <c r="I15" s="4">
        <f t="shared" si="0"/>
        <v>0.11450187872246452</v>
      </c>
      <c r="J15" s="87"/>
    </row>
    <row r="16" spans="1:10" ht="12.75" outlineLevel="1">
      <c r="A16" t="s">
        <v>191</v>
      </c>
      <c r="C16" s="12">
        <v>0</v>
      </c>
      <c r="E16" s="12">
        <v>0</v>
      </c>
      <c r="F16" s="8">
        <v>5</v>
      </c>
      <c r="G16" s="12">
        <v>0.0001733402669440111</v>
      </c>
      <c r="H16" s="4">
        <v>5.7780088981337034E-05</v>
      </c>
      <c r="I16" s="4">
        <f t="shared" si="0"/>
        <v>0.000707438948220536</v>
      </c>
      <c r="J16" s="87"/>
    </row>
    <row r="17" spans="1:10" ht="12.75" outlineLevel="1">
      <c r="A17" t="s">
        <v>163</v>
      </c>
      <c r="C17" s="12">
        <v>0</v>
      </c>
      <c r="D17" s="8">
        <v>43</v>
      </c>
      <c r="E17" s="12">
        <v>0.008207673220080168</v>
      </c>
      <c r="F17" s="8">
        <v>234</v>
      </c>
      <c r="G17" s="12">
        <v>0.008112324492979718</v>
      </c>
      <c r="H17" s="4">
        <v>0.005439999237686628</v>
      </c>
      <c r="I17" s="4">
        <f t="shared" si="0"/>
        <v>0.06660542423658435</v>
      </c>
      <c r="J17" s="87"/>
    </row>
    <row r="18" spans="1:10" ht="12.75" outlineLevel="1">
      <c r="A18" t="s">
        <v>198</v>
      </c>
      <c r="C18" s="12">
        <v>0</v>
      </c>
      <c r="E18" s="12">
        <v>0</v>
      </c>
      <c r="F18" s="8">
        <v>5</v>
      </c>
      <c r="G18" s="12">
        <v>0.0001733402669440111</v>
      </c>
      <c r="H18" s="4">
        <v>5.7780088981337034E-05</v>
      </c>
      <c r="I18" s="4">
        <f t="shared" si="0"/>
        <v>0.000707438948220536</v>
      </c>
      <c r="J18" s="87"/>
    </row>
    <row r="19" spans="1:10" ht="12.75" outlineLevel="1">
      <c r="A19" t="s">
        <v>286</v>
      </c>
      <c r="C19" s="12">
        <v>0</v>
      </c>
      <c r="E19" s="12">
        <v>0</v>
      </c>
      <c r="G19" s="12">
        <v>0</v>
      </c>
      <c r="H19" s="4">
        <v>0</v>
      </c>
      <c r="I19" s="4">
        <f t="shared" si="0"/>
        <v>0</v>
      </c>
      <c r="J19" s="87"/>
    </row>
    <row r="20" spans="1:10" ht="12.75" outlineLevel="1">
      <c r="A20" t="s">
        <v>202</v>
      </c>
      <c r="C20" s="12">
        <v>0</v>
      </c>
      <c r="E20" s="12">
        <v>0</v>
      </c>
      <c r="F20" s="8">
        <v>6</v>
      </c>
      <c r="G20" s="12">
        <v>0.0002080083203328133</v>
      </c>
      <c r="H20" s="4">
        <v>6.933610677760443E-05</v>
      </c>
      <c r="I20" s="4">
        <f t="shared" si="0"/>
        <v>0.0008489267378646431</v>
      </c>
      <c r="J20" s="87"/>
    </row>
    <row r="21" spans="1:10" ht="12.75" outlineLevel="1">
      <c r="A21" t="s">
        <v>266</v>
      </c>
      <c r="C21" s="12">
        <v>0</v>
      </c>
      <c r="E21" s="12">
        <v>0</v>
      </c>
      <c r="G21" s="12">
        <v>0</v>
      </c>
      <c r="H21" s="4">
        <v>0</v>
      </c>
      <c r="I21" s="4">
        <f t="shared" si="0"/>
        <v>0</v>
      </c>
      <c r="J21" s="87"/>
    </row>
    <row r="22" spans="1:10" ht="12.75" outlineLevel="1">
      <c r="A22" t="s">
        <v>289</v>
      </c>
      <c r="B22" s="8">
        <v>53</v>
      </c>
      <c r="C22" s="12">
        <v>0.003786525684075159</v>
      </c>
      <c r="E22" s="12">
        <v>0</v>
      </c>
      <c r="F22" s="8">
        <v>1</v>
      </c>
      <c r="G22" s="12">
        <v>3.4668053388802216E-05</v>
      </c>
      <c r="H22" s="4">
        <v>0.0012737312458213205</v>
      </c>
      <c r="I22" s="4">
        <f t="shared" si="0"/>
        <v>0.015595114316118812</v>
      </c>
      <c r="J22" s="87"/>
    </row>
    <row r="23" spans="1:10" ht="12.75" outlineLevel="1">
      <c r="A23" t="s">
        <v>187</v>
      </c>
      <c r="B23" s="8">
        <v>20</v>
      </c>
      <c r="C23" s="12">
        <v>0.0014288776166321354</v>
      </c>
      <c r="D23" s="8">
        <v>24</v>
      </c>
      <c r="E23" s="12">
        <v>0.004581026913533117</v>
      </c>
      <c r="F23" s="8">
        <v>157</v>
      </c>
      <c r="G23" s="12">
        <v>0.005442884382041949</v>
      </c>
      <c r="H23" s="4">
        <v>0.0038175963040690667</v>
      </c>
      <c r="I23" s="4">
        <f t="shared" si="0"/>
        <v>0.04674129724780378</v>
      </c>
      <c r="J23" s="87"/>
    </row>
    <row r="24" spans="1:10" ht="12.75" outlineLevel="1">
      <c r="A24" t="s">
        <v>249</v>
      </c>
      <c r="C24" s="12">
        <v>0</v>
      </c>
      <c r="D24" s="8">
        <v>23</v>
      </c>
      <c r="E24" s="12">
        <v>0.0043901507921359035</v>
      </c>
      <c r="F24" s="8">
        <v>92</v>
      </c>
      <c r="G24" s="12">
        <v>0.003189460911769804</v>
      </c>
      <c r="H24" s="4">
        <v>0.002526537234635236</v>
      </c>
      <c r="I24" s="4">
        <f t="shared" si="0"/>
        <v>0.03093402719555682</v>
      </c>
      <c r="J24" s="87"/>
    </row>
    <row r="25" spans="1:10" ht="12.75" outlineLevel="1">
      <c r="A25" t="s">
        <v>84</v>
      </c>
      <c r="B25" s="8">
        <v>19</v>
      </c>
      <c r="C25" s="12">
        <v>0.0013574337358005287</v>
      </c>
      <c r="D25" s="8">
        <v>45</v>
      </c>
      <c r="E25" s="12">
        <v>0.008589425462874594</v>
      </c>
      <c r="F25" s="8">
        <v>289</v>
      </c>
      <c r="G25" s="12">
        <v>0.010019067429363841</v>
      </c>
      <c r="H25" s="4">
        <v>0.006655308876012987</v>
      </c>
      <c r="I25" s="4">
        <f t="shared" si="0"/>
        <v>0.08148524507897836</v>
      </c>
      <c r="J25" s="87"/>
    </row>
    <row r="26" spans="1:10" ht="12.75" outlineLevel="1">
      <c r="A26" t="s">
        <v>164</v>
      </c>
      <c r="C26" s="12">
        <v>0</v>
      </c>
      <c r="E26" s="12">
        <v>0</v>
      </c>
      <c r="F26" s="8">
        <v>34</v>
      </c>
      <c r="G26" s="12">
        <v>0.0011787138152192754</v>
      </c>
      <c r="H26" s="4">
        <v>0.0003929046050730918</v>
      </c>
      <c r="I26" s="4">
        <f t="shared" si="0"/>
        <v>0.004810584847899644</v>
      </c>
      <c r="J26" s="87"/>
    </row>
    <row r="27" spans="1:10" ht="12.75" outlineLevel="1">
      <c r="A27" t="s">
        <v>161</v>
      </c>
      <c r="C27" s="12">
        <v>0</v>
      </c>
      <c r="D27" s="8">
        <v>48</v>
      </c>
      <c r="E27" s="12">
        <v>0.009162053827066235</v>
      </c>
      <c r="F27" s="8">
        <v>260</v>
      </c>
      <c r="G27" s="12">
        <v>0.009013693881088577</v>
      </c>
      <c r="H27" s="4">
        <v>0.0060585825693849375</v>
      </c>
      <c r="I27" s="4">
        <f t="shared" si="0"/>
        <v>0.07417913949522223</v>
      </c>
      <c r="J27" s="87"/>
    </row>
    <row r="28" spans="1:10" ht="12.75" outlineLevel="1">
      <c r="A28" t="s">
        <v>177</v>
      </c>
      <c r="C28" s="12">
        <v>0</v>
      </c>
      <c r="E28" s="12">
        <v>0</v>
      </c>
      <c r="F28" s="8">
        <v>4</v>
      </c>
      <c r="G28" s="12">
        <v>0.00013867221355520887</v>
      </c>
      <c r="H28" s="4">
        <v>4.622407118506962E-05</v>
      </c>
      <c r="I28" s="4">
        <f t="shared" si="0"/>
        <v>0.0005659511585764288</v>
      </c>
      <c r="J28" s="87"/>
    </row>
    <row r="29" spans="1:10" ht="12.75" outlineLevel="1">
      <c r="A29" t="s">
        <v>64</v>
      </c>
      <c r="B29" s="8">
        <v>121</v>
      </c>
      <c r="C29" s="12">
        <v>0.008644709580624419</v>
      </c>
      <c r="D29" s="8">
        <v>39</v>
      </c>
      <c r="E29" s="12">
        <v>0.007444168734491315</v>
      </c>
      <c r="F29" s="8">
        <v>279</v>
      </c>
      <c r="G29" s="12">
        <v>0.009672386895475818</v>
      </c>
      <c r="H29" s="4">
        <v>0.008587088403530516</v>
      </c>
      <c r="I29" s="4">
        <f t="shared" si="0"/>
        <v>0.10513726952605704</v>
      </c>
      <c r="J29" s="87"/>
    </row>
    <row r="30" spans="1:10" ht="12.75" outlineLevel="1">
      <c r="A30" t="s">
        <v>65</v>
      </c>
      <c r="C30" s="12">
        <v>0</v>
      </c>
      <c r="E30" s="12">
        <v>0</v>
      </c>
      <c r="F30" s="8">
        <v>18</v>
      </c>
      <c r="G30" s="12">
        <v>0.0006240249609984399</v>
      </c>
      <c r="H30" s="4">
        <v>0.0002080083203328133</v>
      </c>
      <c r="I30" s="4">
        <f t="shared" si="0"/>
        <v>0.0025467802135939297</v>
      </c>
      <c r="J30" s="87"/>
    </row>
    <row r="31" spans="1:10" ht="12.75" outlineLevel="1">
      <c r="A31" t="s">
        <v>200</v>
      </c>
      <c r="C31" s="12">
        <v>0</v>
      </c>
      <c r="D31" s="8">
        <v>4</v>
      </c>
      <c r="E31" s="12">
        <v>0.0007635044855888528</v>
      </c>
      <c r="F31" s="8">
        <v>13</v>
      </c>
      <c r="G31" s="12">
        <v>0.00045068469405442886</v>
      </c>
      <c r="H31" s="4">
        <v>0.00040472972654776053</v>
      </c>
      <c r="I31" s="4">
        <f t="shared" si="0"/>
        <v>0.004955367447686256</v>
      </c>
      <c r="J31" s="87"/>
    </row>
    <row r="32" spans="1:10" ht="12.75" outlineLevel="1">
      <c r="A32" t="s">
        <v>199</v>
      </c>
      <c r="B32" s="8">
        <v>8</v>
      </c>
      <c r="C32" s="12">
        <v>0.0005715510466528542</v>
      </c>
      <c r="D32" s="8">
        <v>12</v>
      </c>
      <c r="E32" s="12">
        <v>0.0022905134567665587</v>
      </c>
      <c r="F32" s="8">
        <v>195</v>
      </c>
      <c r="G32" s="12">
        <v>0.006760270410816433</v>
      </c>
      <c r="H32" s="4">
        <v>0.003207444971411949</v>
      </c>
      <c r="I32" s="4">
        <f t="shared" si="0"/>
        <v>0.039270820399460206</v>
      </c>
      <c r="J32" s="87"/>
    </row>
    <row r="33" spans="1:10" ht="24" customHeight="1" outlineLevel="1">
      <c r="A33" t="s">
        <v>276</v>
      </c>
      <c r="B33" s="8">
        <v>77</v>
      </c>
      <c r="C33" s="12">
        <v>0.005501178824033721</v>
      </c>
      <c r="D33" s="8">
        <v>63</v>
      </c>
      <c r="E33" s="12">
        <v>0.012025195648024432</v>
      </c>
      <c r="F33" s="8">
        <v>343</v>
      </c>
      <c r="G33" s="12">
        <v>0.011891142312359161</v>
      </c>
      <c r="H33" s="4">
        <v>0.009805838928139105</v>
      </c>
      <c r="I33" s="4">
        <f t="shared" si="0"/>
        <v>0.12005921936159318</v>
      </c>
      <c r="J33" s="87"/>
    </row>
    <row r="34" spans="1:10" ht="12.75" outlineLevel="1">
      <c r="A34" t="s">
        <v>244</v>
      </c>
      <c r="C34" s="12">
        <v>0</v>
      </c>
      <c r="E34" s="12">
        <v>0</v>
      </c>
      <c r="F34" s="8">
        <v>12</v>
      </c>
      <c r="G34" s="12">
        <v>0.0004160166406656266</v>
      </c>
      <c r="H34" s="4">
        <v>0.00013867221355520887</v>
      </c>
      <c r="I34" s="4">
        <f t="shared" si="0"/>
        <v>0.0016978534757292863</v>
      </c>
      <c r="J34" s="87"/>
    </row>
    <row r="35" spans="1:10" ht="12.75" outlineLevel="1">
      <c r="A35" t="s">
        <v>296</v>
      </c>
      <c r="B35" s="8">
        <v>3</v>
      </c>
      <c r="C35" s="12">
        <v>0.00021433164249482032</v>
      </c>
      <c r="E35" s="12">
        <v>0</v>
      </c>
      <c r="G35" s="12">
        <v>0</v>
      </c>
      <c r="H35" s="4">
        <v>7.144388083160678E-05</v>
      </c>
      <c r="I35" s="4">
        <f t="shared" si="0"/>
        <v>0.0008747335769702662</v>
      </c>
      <c r="J35" s="87"/>
    </row>
    <row r="36" spans="1:10" ht="12.75" outlineLevel="1">
      <c r="A36" t="s">
        <v>30</v>
      </c>
      <c r="B36" s="8">
        <v>77</v>
      </c>
      <c r="C36" s="12">
        <v>0.005501178824033721</v>
      </c>
      <c r="E36" s="12">
        <v>0</v>
      </c>
      <c r="F36" s="8">
        <v>496</v>
      </c>
      <c r="G36" s="12">
        <v>0.0171953544808459</v>
      </c>
      <c r="H36" s="4">
        <v>0.007565511101626541</v>
      </c>
      <c r="I36" s="4">
        <f t="shared" si="0"/>
        <v>0.092629438805714</v>
      </c>
      <c r="J36" s="87"/>
    </row>
    <row r="37" spans="1:10" ht="12.75" outlineLevel="1">
      <c r="A37" t="s">
        <v>176</v>
      </c>
      <c r="C37" s="12">
        <v>0</v>
      </c>
      <c r="E37" s="12">
        <v>0</v>
      </c>
      <c r="F37" s="8">
        <v>58</v>
      </c>
      <c r="G37" s="12">
        <v>0.0020107470965505287</v>
      </c>
      <c r="H37" s="4">
        <v>0.0006702490321835096</v>
      </c>
      <c r="I37" s="4">
        <f t="shared" si="0"/>
        <v>0.008206291799358218</v>
      </c>
      <c r="J37" s="87"/>
    </row>
    <row r="38" spans="1:10" ht="12.75" outlineLevel="1">
      <c r="A38" t="s">
        <v>175</v>
      </c>
      <c r="C38" s="12">
        <v>0</v>
      </c>
      <c r="D38" s="8">
        <v>1</v>
      </c>
      <c r="E38" s="12">
        <v>0.0001908761213972132</v>
      </c>
      <c r="F38" s="8">
        <v>1</v>
      </c>
      <c r="G38" s="12">
        <v>3.4668053388802216E-05</v>
      </c>
      <c r="H38" s="4">
        <v>7.518139159533847E-05</v>
      </c>
      <c r="I38" s="4">
        <f t="shared" si="0"/>
        <v>0.0009204943352223228</v>
      </c>
      <c r="J38" s="87"/>
    </row>
    <row r="39" spans="1:10" ht="12.75" outlineLevel="1">
      <c r="A39" t="s">
        <v>211</v>
      </c>
      <c r="C39" s="12">
        <v>0</v>
      </c>
      <c r="E39" s="12">
        <v>0</v>
      </c>
      <c r="F39" s="8">
        <v>5</v>
      </c>
      <c r="G39" s="12">
        <v>0.0001733402669440111</v>
      </c>
      <c r="H39" s="4">
        <v>5.7780088981337034E-05</v>
      </c>
      <c r="I39" s="4">
        <f t="shared" si="0"/>
        <v>0.000707438948220536</v>
      </c>
      <c r="J39" s="87"/>
    </row>
    <row r="40" spans="1:10" ht="12.75">
      <c r="A40" s="1" t="s">
        <v>216</v>
      </c>
      <c r="B40" s="6">
        <v>435</v>
      </c>
      <c r="C40" s="15">
        <v>0.031078088161748948</v>
      </c>
      <c r="D40" s="6">
        <v>481</v>
      </c>
      <c r="E40" s="15">
        <v>0.09181141439205956</v>
      </c>
      <c r="F40" s="6">
        <v>3523</v>
      </c>
      <c r="G40" s="15">
        <v>0.12213555208875021</v>
      </c>
      <c r="H40" s="4">
        <v>0.08167501821418624</v>
      </c>
      <c r="I40" s="9">
        <f>SUM(I9:I39)</f>
        <v>0.9999999999999999</v>
      </c>
      <c r="J40" s="103">
        <v>55330.262899999994</v>
      </c>
    </row>
    <row r="41" ht="12.75">
      <c r="J41" s="87"/>
    </row>
  </sheetData>
  <mergeCells count="1">
    <mergeCell ref="I1:K2"/>
  </mergeCells>
  <printOptions/>
  <pageMargins left="0.5" right="0.5" top="1" bottom="1" header="0.5" footer="0.5"/>
  <pageSetup fitToHeight="0" fitToWidth="1" horizontalDpi="600" verticalDpi="600" orientation="portrait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" sqref="A9"/>
    </sheetView>
  </sheetViews>
  <sheetFormatPr defaultColWidth="9.140625" defaultRowHeight="12.75" outlineLevelRow="1" outlineLevelCol="1"/>
  <cols>
    <col min="1" max="1" width="44.8515625" style="0" customWidth="1"/>
    <col min="2" max="2" width="0" style="8" hidden="1" customWidth="1" outlineLevel="1"/>
    <col min="3" max="3" width="0" style="12" hidden="1" customWidth="1" outlineLevel="1"/>
    <col min="4" max="4" width="14.7109375" style="8" hidden="1" customWidth="1" outlineLevel="1"/>
    <col min="5" max="5" width="0" style="12" hidden="1" customWidth="1" outlineLevel="1"/>
    <col min="6" max="6" width="0" style="8" hidden="1" customWidth="1" outlineLevel="1"/>
    <col min="7" max="7" width="0" style="12" hidden="1" customWidth="1" outlineLevel="1"/>
    <col min="8" max="8" width="12.7109375" style="5" hidden="1" customWidth="1" outlineLevel="1"/>
    <col min="9" max="9" width="9.140625" style="1" customWidth="1" collapsed="1"/>
    <col min="10" max="10" width="12.8515625" style="1" customWidth="1"/>
    <col min="11" max="11" width="9.57421875" style="0" bestFit="1" customWidth="1"/>
    <col min="12" max="12" width="12.00390625" style="0" bestFit="1" customWidth="1"/>
  </cols>
  <sheetData>
    <row r="1" spans="1:11" ht="12.75" customHeight="1" thickBot="1">
      <c r="A1" s="1" t="s">
        <v>0</v>
      </c>
      <c r="I1" s="112" t="s">
        <v>221</v>
      </c>
      <c r="J1" s="113"/>
      <c r="K1" s="114"/>
    </row>
    <row r="2" spans="1:11" ht="13.5" thickBot="1">
      <c r="A2" s="21" t="s">
        <v>323</v>
      </c>
      <c r="I2" s="115"/>
      <c r="J2" s="116"/>
      <c r="K2" s="117"/>
    </row>
    <row r="3" spans="1:11" ht="12.75">
      <c r="A3" s="28" t="s">
        <v>336</v>
      </c>
      <c r="F3" s="8" t="s">
        <v>310</v>
      </c>
      <c r="I3" s="98"/>
      <c r="J3" s="99" t="s">
        <v>322</v>
      </c>
      <c r="K3" s="100"/>
    </row>
    <row r="4" spans="2:11" ht="12.75">
      <c r="B4" s="8" t="s">
        <v>2</v>
      </c>
      <c r="C4" s="12" t="s">
        <v>217</v>
      </c>
      <c r="D4" s="8" t="s">
        <v>127</v>
      </c>
      <c r="E4" s="12" t="s">
        <v>217</v>
      </c>
      <c r="F4" s="8" t="s">
        <v>127</v>
      </c>
      <c r="G4" s="12" t="s">
        <v>217</v>
      </c>
      <c r="H4" s="4" t="s">
        <v>219</v>
      </c>
      <c r="I4" s="101"/>
      <c r="J4" s="10" t="s">
        <v>335</v>
      </c>
      <c r="K4" s="11"/>
    </row>
    <row r="5" spans="1:11" ht="12.75">
      <c r="A5" s="1" t="s">
        <v>324</v>
      </c>
      <c r="B5" s="14" t="s">
        <v>3</v>
      </c>
      <c r="C5" s="12" t="s">
        <v>167</v>
      </c>
      <c r="D5" s="14" t="s">
        <v>128</v>
      </c>
      <c r="E5" s="12" t="s">
        <v>167</v>
      </c>
      <c r="F5" s="14" t="s">
        <v>179</v>
      </c>
      <c r="G5" s="12" t="s">
        <v>167</v>
      </c>
      <c r="H5" s="4" t="s">
        <v>218</v>
      </c>
      <c r="I5" s="102"/>
      <c r="J5" s="38">
        <v>7856</v>
      </c>
      <c r="K5" s="39"/>
    </row>
    <row r="6" ht="12.75">
      <c r="A6" s="1"/>
    </row>
    <row r="7" spans="1:10" ht="12.75">
      <c r="A7" s="1" t="s">
        <v>327</v>
      </c>
      <c r="J7" s="87"/>
    </row>
    <row r="8" spans="1:10" ht="12.75">
      <c r="A8" s="1"/>
      <c r="J8" s="87"/>
    </row>
    <row r="9" ht="12.75">
      <c r="J9" s="87"/>
    </row>
    <row r="10" spans="1:10" ht="12.75">
      <c r="A10" s="1"/>
      <c r="J10" s="87"/>
    </row>
    <row r="11" spans="1:10" ht="12.75" outlineLevel="1">
      <c r="A11" t="s">
        <v>9</v>
      </c>
      <c r="B11" s="8">
        <v>19</v>
      </c>
      <c r="C11" s="12">
        <v>0.0013574337358005287</v>
      </c>
      <c r="E11" s="12">
        <v>0</v>
      </c>
      <c r="F11" s="8">
        <v>127</v>
      </c>
      <c r="G11" s="12">
        <v>0.004402842780377882</v>
      </c>
      <c r="H11" s="4">
        <v>0.0019200921720594702</v>
      </c>
      <c r="I11" s="4">
        <f>+H11/$H$26</f>
        <v>0.16561145028459354</v>
      </c>
      <c r="J11" s="87"/>
    </row>
    <row r="12" spans="1:10" ht="12.75" outlineLevel="1">
      <c r="A12" t="s">
        <v>26</v>
      </c>
      <c r="B12" s="8">
        <v>6</v>
      </c>
      <c r="C12" s="12">
        <v>0.00042866328498964064</v>
      </c>
      <c r="D12" s="8">
        <v>2</v>
      </c>
      <c r="E12" s="12">
        <v>0.0003817522427944264</v>
      </c>
      <c r="F12" s="8">
        <v>10</v>
      </c>
      <c r="G12" s="12">
        <v>0.0003466805338880222</v>
      </c>
      <c r="H12" s="4">
        <v>0.0003856986872240297</v>
      </c>
      <c r="I12" s="4">
        <f aca="true" t="shared" si="0" ref="I12:I25">+H12/$H$26</f>
        <v>0.033267214925168175</v>
      </c>
      <c r="J12" s="87"/>
    </row>
    <row r="13" spans="1:10" ht="12.75" outlineLevel="1">
      <c r="A13" t="s">
        <v>281</v>
      </c>
      <c r="B13" s="8">
        <v>8</v>
      </c>
      <c r="C13" s="12">
        <v>0.0005715510466528542</v>
      </c>
      <c r="E13" s="12">
        <v>0</v>
      </c>
      <c r="F13" s="8">
        <v>1</v>
      </c>
      <c r="G13" s="12">
        <v>3.4668053388802216E-05</v>
      </c>
      <c r="H13" s="4">
        <v>0.00020207303334721883</v>
      </c>
      <c r="I13" s="4">
        <f t="shared" si="0"/>
        <v>0.017429167517591142</v>
      </c>
      <c r="J13" s="87"/>
    </row>
    <row r="14" spans="1:10" ht="12.75" outlineLevel="1">
      <c r="A14" t="s">
        <v>201</v>
      </c>
      <c r="C14" s="12">
        <v>0</v>
      </c>
      <c r="E14" s="12">
        <v>0</v>
      </c>
      <c r="F14" s="8">
        <v>4</v>
      </c>
      <c r="G14" s="12">
        <v>0.00013867221355520887</v>
      </c>
      <c r="H14" s="4">
        <v>4.622407118506962E-05</v>
      </c>
      <c r="I14" s="4">
        <f t="shared" si="0"/>
        <v>0.003986910408997057</v>
      </c>
      <c r="J14" s="87"/>
    </row>
    <row r="15" spans="1:10" ht="12.75" outlineLevel="1">
      <c r="A15" t="s">
        <v>235</v>
      </c>
      <c r="C15" s="12">
        <v>0</v>
      </c>
      <c r="E15" s="12">
        <v>0</v>
      </c>
      <c r="F15" s="8">
        <v>16</v>
      </c>
      <c r="G15" s="12">
        <v>0.0005546888542208355</v>
      </c>
      <c r="H15" s="4">
        <v>0.0001848962847402785</v>
      </c>
      <c r="I15" s="4">
        <f t="shared" si="0"/>
        <v>0.01594764163598823</v>
      </c>
      <c r="J15" s="87"/>
    </row>
    <row r="16" spans="1:10" ht="12.75" outlineLevel="1">
      <c r="A16" t="s">
        <v>209</v>
      </c>
      <c r="C16" s="12">
        <v>0</v>
      </c>
      <c r="D16" s="8">
        <v>1</v>
      </c>
      <c r="E16" s="12">
        <v>0.0001908761213972132</v>
      </c>
      <c r="F16" s="8">
        <v>34</v>
      </c>
      <c r="G16" s="12">
        <v>0.0011787138152192754</v>
      </c>
      <c r="H16" s="4">
        <v>0.00045652997887216286</v>
      </c>
      <c r="I16" s="4">
        <f t="shared" si="0"/>
        <v>0.03937654295955955</v>
      </c>
      <c r="J16" s="87"/>
    </row>
    <row r="17" spans="1:10" ht="12.75" outlineLevel="1">
      <c r="A17" t="s">
        <v>274</v>
      </c>
      <c r="C17" s="12">
        <v>0</v>
      </c>
      <c r="D17" s="8">
        <v>8</v>
      </c>
      <c r="E17" s="12">
        <v>0.0015270089711777056</v>
      </c>
      <c r="F17" s="8">
        <v>8</v>
      </c>
      <c r="G17" s="12">
        <v>0.00027734442711041773</v>
      </c>
      <c r="H17" s="4">
        <v>0.0006014511327627078</v>
      </c>
      <c r="I17" s="4">
        <f t="shared" si="0"/>
        <v>0.05187625668267062</v>
      </c>
      <c r="J17" s="87"/>
    </row>
    <row r="18" spans="1:10" ht="12.75" outlineLevel="1">
      <c r="A18" t="s">
        <v>165</v>
      </c>
      <c r="C18" s="12">
        <v>0</v>
      </c>
      <c r="D18" s="8">
        <v>1</v>
      </c>
      <c r="E18" s="12">
        <v>0.0001908761213972132</v>
      </c>
      <c r="F18" s="8">
        <v>16</v>
      </c>
      <c r="G18" s="12">
        <v>0.0005546888542208355</v>
      </c>
      <c r="H18" s="4">
        <v>0.00024852165853934954</v>
      </c>
      <c r="I18" s="4">
        <f t="shared" si="0"/>
        <v>0.02143544611907279</v>
      </c>
      <c r="J18" s="87"/>
    </row>
    <row r="19" spans="1:10" ht="12.75" outlineLevel="1">
      <c r="A19" t="s">
        <v>124</v>
      </c>
      <c r="B19" s="8">
        <v>10</v>
      </c>
      <c r="C19" s="12">
        <v>0.0007144388083160677</v>
      </c>
      <c r="D19" s="8">
        <v>10</v>
      </c>
      <c r="E19" s="12">
        <v>0.001908761213972132</v>
      </c>
      <c r="F19" s="8">
        <v>136</v>
      </c>
      <c r="G19" s="12">
        <v>0.004714855260877102</v>
      </c>
      <c r="H19" s="4">
        <v>0.002446018427721767</v>
      </c>
      <c r="I19" s="4">
        <f t="shared" si="0"/>
        <v>0.21097354863092294</v>
      </c>
      <c r="J19" s="87"/>
    </row>
    <row r="20" spans="1:10" ht="12.75" outlineLevel="1">
      <c r="A20" t="s">
        <v>282</v>
      </c>
      <c r="B20" s="8">
        <v>13</v>
      </c>
      <c r="C20" s="12">
        <v>0.0009287704508108881</v>
      </c>
      <c r="D20" s="8">
        <v>7</v>
      </c>
      <c r="E20" s="12">
        <v>0.0013361328497804924</v>
      </c>
      <c r="F20" s="8">
        <v>53</v>
      </c>
      <c r="G20" s="12">
        <v>0.0018374068296065176</v>
      </c>
      <c r="H20" s="4">
        <v>0.001367436710065966</v>
      </c>
      <c r="I20" s="4">
        <f t="shared" si="0"/>
        <v>0.1179439091632335</v>
      </c>
      <c r="J20" s="87"/>
    </row>
    <row r="21" spans="1:10" s="3" customFormat="1" ht="12.75" outlineLevel="1">
      <c r="A21" s="3" t="s">
        <v>259</v>
      </c>
      <c r="B21" s="8"/>
      <c r="C21" s="12">
        <v>0</v>
      </c>
      <c r="D21" s="8">
        <v>4</v>
      </c>
      <c r="E21" s="12">
        <v>0.0007635044855888528</v>
      </c>
      <c r="F21" s="8">
        <v>24</v>
      </c>
      <c r="G21" s="12">
        <v>0.0008320332813312533</v>
      </c>
      <c r="H21" s="4">
        <v>0.000531845922306702</v>
      </c>
      <c r="I21" s="4">
        <f t="shared" si="0"/>
        <v>0.0458726803863206</v>
      </c>
      <c r="J21" s="88"/>
    </row>
    <row r="22" spans="1:10" ht="12.75" outlineLevel="1">
      <c r="A22" t="s">
        <v>258</v>
      </c>
      <c r="C22" s="12">
        <v>0</v>
      </c>
      <c r="D22" s="8">
        <v>7</v>
      </c>
      <c r="E22" s="12">
        <v>0.0013361328497804924</v>
      </c>
      <c r="F22" s="8">
        <v>16</v>
      </c>
      <c r="G22" s="12">
        <v>0.0005546888542208355</v>
      </c>
      <c r="H22" s="4">
        <v>0.0006302739013337759</v>
      </c>
      <c r="I22" s="4">
        <f t="shared" si="0"/>
        <v>0.05436227301758017</v>
      </c>
      <c r="J22" s="87"/>
    </row>
    <row r="23" spans="1:10" ht="12.75" outlineLevel="1">
      <c r="A23" t="s">
        <v>166</v>
      </c>
      <c r="C23" s="12">
        <v>0</v>
      </c>
      <c r="D23" s="8">
        <v>25</v>
      </c>
      <c r="E23" s="12">
        <v>0.00477190303493033</v>
      </c>
      <c r="F23" s="8">
        <v>65</v>
      </c>
      <c r="G23" s="12">
        <v>0.002253423470272144</v>
      </c>
      <c r="H23" s="4">
        <v>0.002341775501734158</v>
      </c>
      <c r="I23" s="4">
        <f t="shared" si="0"/>
        <v>0.20198240622331626</v>
      </c>
      <c r="J23" s="87"/>
    </row>
    <row r="24" spans="1:10" s="3" customFormat="1" ht="12.75" outlineLevel="1">
      <c r="A24" s="3" t="s">
        <v>220</v>
      </c>
      <c r="B24" s="8"/>
      <c r="C24" s="12">
        <v>0</v>
      </c>
      <c r="D24" s="8"/>
      <c r="E24" s="12">
        <v>0</v>
      </c>
      <c r="F24" s="8">
        <v>5</v>
      </c>
      <c r="G24" s="12">
        <v>0.0001733402669440111</v>
      </c>
      <c r="H24" s="4">
        <v>5.7780088981337034E-05</v>
      </c>
      <c r="I24" s="4">
        <f t="shared" si="0"/>
        <v>0.004983638011246322</v>
      </c>
      <c r="J24" s="88"/>
    </row>
    <row r="25" spans="1:10" s="3" customFormat="1" ht="12.75" outlineLevel="1">
      <c r="A25" s="3" t="s">
        <v>208</v>
      </c>
      <c r="B25" s="8"/>
      <c r="C25" s="12">
        <v>0</v>
      </c>
      <c r="D25" s="8"/>
      <c r="E25" s="12">
        <v>0</v>
      </c>
      <c r="F25" s="8">
        <v>15</v>
      </c>
      <c r="G25" s="12">
        <v>0.0005200208008320333</v>
      </c>
      <c r="H25" s="4">
        <v>0.0001733402669440111</v>
      </c>
      <c r="I25" s="4">
        <f t="shared" si="0"/>
        <v>0.014950914033738966</v>
      </c>
      <c r="J25" s="88"/>
    </row>
    <row r="26" spans="1:10" ht="12.75">
      <c r="A26" s="1" t="s">
        <v>324</v>
      </c>
      <c r="B26" s="6">
        <v>56</v>
      </c>
      <c r="C26" s="15">
        <v>0.004000857326569979</v>
      </c>
      <c r="D26" s="6">
        <v>65</v>
      </c>
      <c r="E26" s="15">
        <v>0.01240694789081886</v>
      </c>
      <c r="F26" s="6">
        <v>530</v>
      </c>
      <c r="G26" s="15">
        <v>0.018374068296065176</v>
      </c>
      <c r="H26" s="4">
        <v>0.011593957837818006</v>
      </c>
      <c r="I26" s="9">
        <f>SUM(I11:I25)</f>
        <v>0.9999999999999999</v>
      </c>
      <c r="J26" s="103">
        <v>7855.949199999999</v>
      </c>
    </row>
    <row r="27" spans="6:10" ht="12.75">
      <c r="F27" s="6"/>
      <c r="J27" s="103"/>
    </row>
    <row r="28" spans="2:7" ht="12.75">
      <c r="B28" s="8">
        <v>3</v>
      </c>
      <c r="D28" s="8" t="s">
        <v>311</v>
      </c>
      <c r="F28" s="8">
        <v>-3</v>
      </c>
      <c r="G28" s="12" t="s">
        <v>284</v>
      </c>
    </row>
  </sheetData>
  <mergeCells count="1">
    <mergeCell ref="I1:K2"/>
  </mergeCells>
  <printOptions/>
  <pageMargins left="0.5" right="0.5" top="1" bottom="1" header="0.5" footer="0.5"/>
  <pageSetup fitToHeight="0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90" zoomScaleNormal="9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 outlineLevelRow="1" outlineLevelCol="1"/>
  <cols>
    <col min="1" max="1" width="44.8515625" style="3" customWidth="1"/>
    <col min="2" max="2" width="0" style="8" hidden="1" customWidth="1" outlineLevel="1"/>
    <col min="3" max="3" width="0" style="12" hidden="1" customWidth="1" outlineLevel="1"/>
    <col min="4" max="4" width="14.7109375" style="8" hidden="1" customWidth="1" outlineLevel="1"/>
    <col min="5" max="5" width="0" style="12" hidden="1" customWidth="1" outlineLevel="1"/>
    <col min="6" max="6" width="0" style="8" hidden="1" customWidth="1" outlineLevel="1"/>
    <col min="7" max="7" width="0" style="12" hidden="1" customWidth="1" outlineLevel="1"/>
    <col min="8" max="8" width="12.7109375" style="5" hidden="1" customWidth="1" outlineLevel="1"/>
    <col min="9" max="9" width="9.7109375" style="1" bestFit="1" customWidth="1" collapsed="1"/>
    <col min="10" max="10" width="12.8515625" style="1" customWidth="1"/>
    <col min="11" max="11" width="11.00390625" style="0" customWidth="1"/>
    <col min="12" max="12" width="12.00390625" style="0" bestFit="1" customWidth="1"/>
  </cols>
  <sheetData>
    <row r="1" spans="1:11" ht="13.5" thickBot="1">
      <c r="A1" s="6" t="s">
        <v>0</v>
      </c>
      <c r="I1" s="112" t="s">
        <v>221</v>
      </c>
      <c r="J1" s="113"/>
      <c r="K1" s="114"/>
    </row>
    <row r="2" spans="1:11" ht="13.5" thickBot="1">
      <c r="A2" s="83" t="s">
        <v>323</v>
      </c>
      <c r="I2" s="115"/>
      <c r="J2" s="116"/>
      <c r="K2" s="117"/>
    </row>
    <row r="3" spans="1:11" ht="12.75">
      <c r="A3" s="28" t="s">
        <v>336</v>
      </c>
      <c r="F3" s="8" t="s">
        <v>310</v>
      </c>
      <c r="I3" s="98"/>
      <c r="J3" s="99" t="s">
        <v>322</v>
      </c>
      <c r="K3" s="100"/>
    </row>
    <row r="4" spans="2:11" ht="12.75">
      <c r="B4" s="8" t="s">
        <v>2</v>
      </c>
      <c r="C4" s="12" t="s">
        <v>217</v>
      </c>
      <c r="D4" s="8" t="s">
        <v>127</v>
      </c>
      <c r="E4" s="12" t="s">
        <v>217</v>
      </c>
      <c r="F4" s="8" t="s">
        <v>127</v>
      </c>
      <c r="G4" s="12" t="s">
        <v>217</v>
      </c>
      <c r="H4" s="4" t="s">
        <v>219</v>
      </c>
      <c r="I4" s="101"/>
      <c r="J4" s="10" t="s">
        <v>326</v>
      </c>
      <c r="K4" s="11"/>
    </row>
    <row r="5" spans="1:11" ht="12.75">
      <c r="A5" s="6" t="s">
        <v>270</v>
      </c>
      <c r="B5" s="14" t="s">
        <v>3</v>
      </c>
      <c r="C5" s="12" t="s">
        <v>167</v>
      </c>
      <c r="D5" s="14" t="s">
        <v>128</v>
      </c>
      <c r="E5" s="12" t="s">
        <v>167</v>
      </c>
      <c r="F5" s="14" t="s">
        <v>179</v>
      </c>
      <c r="G5" s="12" t="s">
        <v>167</v>
      </c>
      <c r="H5" s="4" t="s">
        <v>218</v>
      </c>
      <c r="I5" s="102"/>
      <c r="J5" s="38">
        <v>85535</v>
      </c>
      <c r="K5" s="39"/>
    </row>
    <row r="6" ht="12.75">
      <c r="A6" s="6"/>
    </row>
    <row r="7" spans="1:10" ht="12.75">
      <c r="A7" s="6" t="s">
        <v>327</v>
      </c>
      <c r="H7" s="4"/>
      <c r="I7" s="9"/>
      <c r="J7" s="87"/>
    </row>
    <row r="8" spans="1:12" ht="12.75" outlineLevel="1">
      <c r="A8" s="3" t="s">
        <v>134</v>
      </c>
      <c r="C8" s="12">
        <v>0</v>
      </c>
      <c r="D8" s="8">
        <v>48</v>
      </c>
      <c r="E8" s="12">
        <v>0.009162053827066235</v>
      </c>
      <c r="F8" s="8">
        <v>42</v>
      </c>
      <c r="G8" s="12">
        <v>0.0014560582423296933</v>
      </c>
      <c r="H8" s="4">
        <v>0.003539370689798643</v>
      </c>
      <c r="I8" s="9">
        <f>+H8/$H$43</f>
        <v>0.028012475642714446</v>
      </c>
      <c r="J8" s="88"/>
      <c r="L8" s="5"/>
    </row>
    <row r="9" spans="1:12" ht="12.75" outlineLevel="1">
      <c r="A9" s="3" t="s">
        <v>6</v>
      </c>
      <c r="B9" s="8">
        <v>14</v>
      </c>
      <c r="C9" s="12">
        <v>0.0010002143316424949</v>
      </c>
      <c r="E9" s="12">
        <v>0</v>
      </c>
      <c r="F9" s="8">
        <v>52</v>
      </c>
      <c r="G9" s="12">
        <v>0.0018027387762177154</v>
      </c>
      <c r="H9" s="4">
        <v>0.0009343177026200701</v>
      </c>
      <c r="I9" s="9">
        <f aca="true" t="shared" si="0" ref="I9:I42">+H9/$H$43</f>
        <v>0.0073946908027004675</v>
      </c>
      <c r="J9" s="88"/>
      <c r="L9" s="5"/>
    </row>
    <row r="10" spans="1:12" ht="12.75" outlineLevel="1">
      <c r="A10" s="3" t="s">
        <v>117</v>
      </c>
      <c r="B10" s="8">
        <v>4</v>
      </c>
      <c r="C10" s="12">
        <v>0.0002857755233264271</v>
      </c>
      <c r="D10" s="8">
        <v>11</v>
      </c>
      <c r="E10" s="12">
        <v>0.0020996373353693453</v>
      </c>
      <c r="F10" s="8">
        <v>60</v>
      </c>
      <c r="G10" s="12">
        <v>0.0020800832033281333</v>
      </c>
      <c r="H10" s="4">
        <v>0.0014884986873413021</v>
      </c>
      <c r="I10" s="9">
        <f t="shared" si="0"/>
        <v>0.011780775984708398</v>
      </c>
      <c r="J10" s="88"/>
      <c r="L10" s="5"/>
    </row>
    <row r="11" spans="1:12" ht="12.75" outlineLevel="1">
      <c r="A11" s="3" t="s">
        <v>295</v>
      </c>
      <c r="B11" s="8">
        <v>70</v>
      </c>
      <c r="C11" s="12">
        <v>0.005001071658212474</v>
      </c>
      <c r="E11" s="12">
        <v>0</v>
      </c>
      <c r="F11" s="8">
        <v>18</v>
      </c>
      <c r="G11" s="12">
        <v>0.0006240249609984399</v>
      </c>
      <c r="H11" s="4">
        <v>0.0018750322064036379</v>
      </c>
      <c r="I11" s="9">
        <f t="shared" si="0"/>
        <v>0.01484000931650795</v>
      </c>
      <c r="J11" s="88"/>
      <c r="L11" s="5"/>
    </row>
    <row r="12" spans="1:12" ht="12.75" outlineLevel="1">
      <c r="A12" s="3" t="s">
        <v>29</v>
      </c>
      <c r="B12" s="8">
        <v>7</v>
      </c>
      <c r="C12" s="12">
        <v>0.0005001071658212474</v>
      </c>
      <c r="E12" s="12">
        <v>0</v>
      </c>
      <c r="F12" s="8">
        <v>168</v>
      </c>
      <c r="G12" s="12">
        <v>0.005824232969318773</v>
      </c>
      <c r="H12" s="4">
        <v>0.0021081133783800066</v>
      </c>
      <c r="I12" s="9">
        <f t="shared" si="0"/>
        <v>0.016684738570660985</v>
      </c>
      <c r="J12" s="88"/>
      <c r="L12" s="5"/>
    </row>
    <row r="13" spans="1:12" s="3" customFormat="1" ht="12.75" outlineLevel="1">
      <c r="A13" s="3" t="s">
        <v>7</v>
      </c>
      <c r="B13" s="8"/>
      <c r="C13" s="12">
        <v>0</v>
      </c>
      <c r="D13" s="8"/>
      <c r="E13" s="12">
        <v>0</v>
      </c>
      <c r="F13" s="8">
        <v>21</v>
      </c>
      <c r="G13" s="12">
        <v>0.0007280291211648466</v>
      </c>
      <c r="H13" s="16">
        <v>0.00024267637372161555</v>
      </c>
      <c r="I13" s="9">
        <f t="shared" si="0"/>
        <v>0.0019206708208135623</v>
      </c>
      <c r="J13" s="88"/>
      <c r="L13" s="5"/>
    </row>
    <row r="14" spans="1:12" ht="12.75" outlineLevel="1">
      <c r="A14" s="3" t="s">
        <v>135</v>
      </c>
      <c r="C14" s="12">
        <v>0</v>
      </c>
      <c r="D14" s="8">
        <v>2</v>
      </c>
      <c r="E14" s="12">
        <v>0.0003817522427944264</v>
      </c>
      <c r="F14" s="8">
        <v>156</v>
      </c>
      <c r="G14" s="12">
        <v>0.005408216328653146</v>
      </c>
      <c r="H14" s="4">
        <v>0.0019299895238158572</v>
      </c>
      <c r="I14" s="9">
        <f t="shared" si="0"/>
        <v>0.015274970966565098</v>
      </c>
      <c r="J14" s="88"/>
      <c r="L14" s="5"/>
    </row>
    <row r="15" spans="1:12" ht="12.75" outlineLevel="1">
      <c r="A15" s="3" t="s">
        <v>304</v>
      </c>
      <c r="C15" s="12">
        <v>0</v>
      </c>
      <c r="D15" s="8">
        <v>9</v>
      </c>
      <c r="E15" s="12">
        <v>0.0017178850925749188</v>
      </c>
      <c r="F15" s="8">
        <v>7</v>
      </c>
      <c r="G15" s="12">
        <v>0.00024267637372161552</v>
      </c>
      <c r="H15" s="4">
        <v>0.0006535204887655115</v>
      </c>
      <c r="I15" s="9">
        <f t="shared" si="0"/>
        <v>0.005172311232141726</v>
      </c>
      <c r="J15" s="88"/>
      <c r="L15" s="5"/>
    </row>
    <row r="16" spans="1:12" ht="12.75" outlineLevel="1">
      <c r="A16" s="3" t="s">
        <v>246</v>
      </c>
      <c r="C16" s="12">
        <v>0</v>
      </c>
      <c r="D16" s="8">
        <v>11</v>
      </c>
      <c r="E16" s="12">
        <v>0.0020996373353693453</v>
      </c>
      <c r="F16" s="8">
        <v>20</v>
      </c>
      <c r="G16" s="12">
        <v>0.0006933610677760444</v>
      </c>
      <c r="H16" s="4">
        <v>0.0009309994677151298</v>
      </c>
      <c r="I16" s="9">
        <f t="shared" si="0"/>
        <v>0.007368428514119235</v>
      </c>
      <c r="J16" s="88"/>
      <c r="L16" s="5"/>
    </row>
    <row r="17" spans="1:12" ht="12.75" outlineLevel="1">
      <c r="A17" s="3" t="s">
        <v>233</v>
      </c>
      <c r="C17" s="12">
        <v>0</v>
      </c>
      <c r="E17" s="12">
        <v>0</v>
      </c>
      <c r="F17" s="8">
        <v>28</v>
      </c>
      <c r="G17" s="12">
        <v>0.0009707054948864621</v>
      </c>
      <c r="H17" s="4">
        <v>0.0003235684982954874</v>
      </c>
      <c r="I17" s="9">
        <f t="shared" si="0"/>
        <v>0.002560894427751416</v>
      </c>
      <c r="J17" s="88"/>
      <c r="L17" s="5"/>
    </row>
    <row r="18" spans="1:12" ht="12.75" outlineLevel="1">
      <c r="A18" s="3" t="s">
        <v>245</v>
      </c>
      <c r="C18" s="12">
        <v>0</v>
      </c>
      <c r="D18" s="8">
        <v>93</v>
      </c>
      <c r="E18" s="12">
        <v>0.01775147928994083</v>
      </c>
      <c r="F18" s="8">
        <v>463</v>
      </c>
      <c r="G18" s="12">
        <v>0.016051308719015427</v>
      </c>
      <c r="H18" s="4">
        <v>0.011267596002985417</v>
      </c>
      <c r="I18" s="9">
        <f t="shared" si="0"/>
        <v>0.08917779070028187</v>
      </c>
      <c r="J18" s="88"/>
      <c r="L18" s="5"/>
    </row>
    <row r="19" spans="1:12" ht="12.75" outlineLevel="1">
      <c r="A19" s="3" t="s">
        <v>247</v>
      </c>
      <c r="C19" s="12">
        <v>0</v>
      </c>
      <c r="E19" s="12">
        <v>0</v>
      </c>
      <c r="F19" s="8">
        <v>59</v>
      </c>
      <c r="G19" s="12">
        <v>0.002045415149939331</v>
      </c>
      <c r="H19" s="4">
        <v>0.000681805049979777</v>
      </c>
      <c r="I19" s="9">
        <f t="shared" si="0"/>
        <v>0.005396170401333341</v>
      </c>
      <c r="J19" s="88"/>
      <c r="L19" s="5"/>
    </row>
    <row r="20" spans="1:12" ht="12.75" outlineLevel="1">
      <c r="A20" s="3" t="s">
        <v>53</v>
      </c>
      <c r="B20" s="8">
        <v>14</v>
      </c>
      <c r="C20" s="12">
        <v>0.0010002143316424949</v>
      </c>
      <c r="D20" s="8">
        <v>19</v>
      </c>
      <c r="E20" s="12">
        <v>0.003626646306547051</v>
      </c>
      <c r="F20" s="8">
        <v>47</v>
      </c>
      <c r="G20" s="12">
        <v>0.0016293985092737044</v>
      </c>
      <c r="H20" s="4">
        <v>0.0020854197158210836</v>
      </c>
      <c r="I20" s="9">
        <f t="shared" si="0"/>
        <v>0.01650512876841335</v>
      </c>
      <c r="J20" s="88"/>
      <c r="L20" s="5"/>
    </row>
    <row r="21" spans="1:12" ht="12.75" outlineLevel="1">
      <c r="A21" s="3" t="s">
        <v>39</v>
      </c>
      <c r="C21" s="12">
        <v>0</v>
      </c>
      <c r="D21" s="8">
        <v>6</v>
      </c>
      <c r="E21" s="12">
        <v>0.0011452567283832794</v>
      </c>
      <c r="F21" s="8">
        <v>22</v>
      </c>
      <c r="G21" s="12">
        <v>0.0007626971745536488</v>
      </c>
      <c r="H21" s="4">
        <v>0.0006359846343123094</v>
      </c>
      <c r="I21" s="9">
        <f t="shared" si="0"/>
        <v>0.005033523086226313</v>
      </c>
      <c r="J21" s="88"/>
      <c r="L21" s="5"/>
    </row>
    <row r="22" spans="1:12" ht="12.75" outlineLevel="1">
      <c r="A22" s="3" t="s">
        <v>195</v>
      </c>
      <c r="C22" s="12">
        <v>0</v>
      </c>
      <c r="D22" s="8">
        <v>1</v>
      </c>
      <c r="E22" s="12">
        <v>0.0001908761213972132</v>
      </c>
      <c r="F22" s="8">
        <v>5</v>
      </c>
      <c r="G22" s="12">
        <v>0.0001733402669440111</v>
      </c>
      <c r="H22" s="4">
        <v>0.0001214054627804081</v>
      </c>
      <c r="I22" s="9">
        <f t="shared" si="0"/>
        <v>0.0009608678680735006</v>
      </c>
      <c r="J22" s="88"/>
      <c r="L22" s="5"/>
    </row>
    <row r="23" spans="1:12" ht="12.75" outlineLevel="1">
      <c r="A23" s="3" t="s">
        <v>133</v>
      </c>
      <c r="C23" s="12">
        <v>0</v>
      </c>
      <c r="D23" s="8">
        <v>8</v>
      </c>
      <c r="E23" s="12">
        <v>0.0015270089711777056</v>
      </c>
      <c r="F23" s="8">
        <v>10</v>
      </c>
      <c r="G23" s="12">
        <v>0.0003466805338880222</v>
      </c>
      <c r="H23" s="4">
        <v>0.0006245631683552426</v>
      </c>
      <c r="I23" s="9">
        <f t="shared" si="0"/>
        <v>0.004943127486282915</v>
      </c>
      <c r="J23" s="88"/>
      <c r="L23" s="5"/>
    </row>
    <row r="24" spans="1:12" ht="12.75" outlineLevel="1">
      <c r="A24" s="3" t="s">
        <v>57</v>
      </c>
      <c r="C24" s="12">
        <v>0</v>
      </c>
      <c r="D24" s="8">
        <v>31</v>
      </c>
      <c r="E24" s="12">
        <v>0.005917159763313609</v>
      </c>
      <c r="F24" s="8">
        <v>249</v>
      </c>
      <c r="G24" s="12">
        <v>0.008632345293811752</v>
      </c>
      <c r="H24" s="4">
        <v>0.004849835019041787</v>
      </c>
      <c r="I24" s="9">
        <f t="shared" si="0"/>
        <v>0.038384192346301124</v>
      </c>
      <c r="J24" s="88"/>
      <c r="L24" s="5"/>
    </row>
    <row r="25" spans="1:12" ht="12.75" outlineLevel="1">
      <c r="A25" s="3" t="s">
        <v>168</v>
      </c>
      <c r="C25" s="12">
        <v>0</v>
      </c>
      <c r="E25" s="12">
        <v>0</v>
      </c>
      <c r="F25" s="8">
        <v>5</v>
      </c>
      <c r="G25" s="12">
        <v>0.0001733402669440111</v>
      </c>
      <c r="H25" s="4">
        <v>5.7780088981337034E-05</v>
      </c>
      <c r="I25" s="9">
        <f t="shared" si="0"/>
        <v>0.00045730257638418147</v>
      </c>
      <c r="J25" s="88"/>
      <c r="L25" s="5"/>
    </row>
    <row r="26" spans="1:12" ht="12.75" outlineLevel="1">
      <c r="A26" s="3" t="s">
        <v>52</v>
      </c>
      <c r="C26" s="12">
        <v>0</v>
      </c>
      <c r="D26" s="8">
        <v>11</v>
      </c>
      <c r="E26" s="12">
        <v>0.0020996373353693453</v>
      </c>
      <c r="F26" s="8">
        <v>17</v>
      </c>
      <c r="G26" s="12">
        <v>0.0005893569076096377</v>
      </c>
      <c r="H26" s="4">
        <v>0.0008963314143263277</v>
      </c>
      <c r="I26" s="9">
        <f t="shared" si="0"/>
        <v>0.007094046968288727</v>
      </c>
      <c r="J26" s="88"/>
      <c r="L26" s="5"/>
    </row>
    <row r="27" spans="1:12" ht="12.75" outlineLevel="1">
      <c r="A27" s="3" t="s">
        <v>62</v>
      </c>
      <c r="B27" s="8">
        <v>389</v>
      </c>
      <c r="C27" s="12">
        <v>0.027791669643495033</v>
      </c>
      <c r="D27" s="8">
        <v>8</v>
      </c>
      <c r="E27" s="12">
        <v>0.0015270089711777056</v>
      </c>
      <c r="F27" s="8">
        <v>102</v>
      </c>
      <c r="G27" s="12">
        <v>0.003536141445657826</v>
      </c>
      <c r="H27" s="4">
        <v>0.010951606686776855</v>
      </c>
      <c r="I27" s="9">
        <f t="shared" si="0"/>
        <v>0.0866768819796545</v>
      </c>
      <c r="J27" s="88"/>
      <c r="L27" s="5"/>
    </row>
    <row r="28" spans="1:12" ht="12.75" outlineLevel="1">
      <c r="A28" s="3" t="s">
        <v>14</v>
      </c>
      <c r="B28" s="8">
        <v>4</v>
      </c>
      <c r="C28" s="12">
        <v>0.0002857755233264271</v>
      </c>
      <c r="D28" s="8">
        <v>32</v>
      </c>
      <c r="E28" s="12">
        <v>0.006108035884710822</v>
      </c>
      <c r="F28" s="8">
        <v>101</v>
      </c>
      <c r="G28" s="12">
        <v>0.0035014733922690243</v>
      </c>
      <c r="H28" s="4">
        <v>0.0032984282667687576</v>
      </c>
      <c r="I28" s="9">
        <f t="shared" si="0"/>
        <v>0.02610552823653438</v>
      </c>
      <c r="J28" s="88"/>
      <c r="L28" s="5"/>
    </row>
    <row r="29" spans="1:12" ht="12.75" outlineLevel="1">
      <c r="A29" s="3" t="s">
        <v>71</v>
      </c>
      <c r="B29" s="8">
        <v>11</v>
      </c>
      <c r="C29" s="12">
        <v>0.0007858826891476745</v>
      </c>
      <c r="D29" s="8">
        <v>18</v>
      </c>
      <c r="E29" s="12">
        <v>0.0034357701851498376</v>
      </c>
      <c r="F29" s="8">
        <v>159</v>
      </c>
      <c r="G29" s="12">
        <v>0.0055122204888195525</v>
      </c>
      <c r="H29" s="4">
        <v>0.003244624454372355</v>
      </c>
      <c r="I29" s="9">
        <f t="shared" si="0"/>
        <v>0.025679696043092913</v>
      </c>
      <c r="J29" s="88"/>
      <c r="L29" s="5"/>
    </row>
    <row r="30" spans="1:12" ht="12.75" outlineLevel="1">
      <c r="A30" s="3" t="s">
        <v>138</v>
      </c>
      <c r="C30" s="12">
        <v>0</v>
      </c>
      <c r="E30" s="12">
        <v>0</v>
      </c>
      <c r="F30" s="8">
        <v>37</v>
      </c>
      <c r="G30" s="12">
        <v>0.001282717975385682</v>
      </c>
      <c r="H30" s="4">
        <v>0.000427572658461894</v>
      </c>
      <c r="I30" s="9">
        <f t="shared" si="0"/>
        <v>0.0033840390652429423</v>
      </c>
      <c r="J30" s="88"/>
      <c r="L30" s="5"/>
    </row>
    <row r="31" spans="1:12" ht="12.75" outlineLevel="1">
      <c r="A31" s="3" t="s">
        <v>136</v>
      </c>
      <c r="C31" s="12">
        <v>0</v>
      </c>
      <c r="D31" s="8">
        <v>9</v>
      </c>
      <c r="E31" s="12">
        <v>0.0017178850925749188</v>
      </c>
      <c r="G31" s="12">
        <v>0</v>
      </c>
      <c r="H31" s="4">
        <v>0.0005726283641916396</v>
      </c>
      <c r="I31" s="9">
        <f t="shared" si="0"/>
        <v>0.004532087625203871</v>
      </c>
      <c r="J31" s="88"/>
      <c r="L31" s="5"/>
    </row>
    <row r="32" spans="1:12" ht="12.75" outlineLevel="1">
      <c r="A32" s="3" t="s">
        <v>99</v>
      </c>
      <c r="B32" s="8">
        <v>2</v>
      </c>
      <c r="C32" s="12">
        <v>0.00014288776166321355</v>
      </c>
      <c r="D32" s="8">
        <v>189</v>
      </c>
      <c r="E32" s="12">
        <v>0.0360755869440733</v>
      </c>
      <c r="F32" s="8">
        <v>136</v>
      </c>
      <c r="G32" s="12">
        <v>0.004714855260877102</v>
      </c>
      <c r="H32" s="4">
        <v>0.013644443322204538</v>
      </c>
      <c r="I32" s="9">
        <f t="shared" si="0"/>
        <v>0.1079894336366889</v>
      </c>
      <c r="J32" s="88"/>
      <c r="L32" s="5"/>
    </row>
    <row r="33" spans="1:12" ht="12.75" outlineLevel="1">
      <c r="A33" s="3" t="s">
        <v>10</v>
      </c>
      <c r="B33" s="8">
        <v>1141</v>
      </c>
      <c r="C33" s="12">
        <v>0.08151746802886332</v>
      </c>
      <c r="D33" s="8">
        <v>82</v>
      </c>
      <c r="E33" s="12">
        <v>0.015651841954571484</v>
      </c>
      <c r="F33" s="8">
        <v>316</v>
      </c>
      <c r="G33" s="12">
        <v>0.010955104870861501</v>
      </c>
      <c r="H33" s="4">
        <v>0.03604147161809877</v>
      </c>
      <c r="I33" s="9">
        <f t="shared" si="0"/>
        <v>0.28525151342286026</v>
      </c>
      <c r="J33" s="88"/>
      <c r="L33" s="5"/>
    </row>
    <row r="34" spans="1:12" ht="12.75" outlineLevel="1">
      <c r="A34" s="3" t="s">
        <v>222</v>
      </c>
      <c r="C34" s="12">
        <v>0</v>
      </c>
      <c r="D34" s="8">
        <v>13</v>
      </c>
      <c r="E34" s="12">
        <v>0.0024813895781637717</v>
      </c>
      <c r="F34" s="8">
        <v>7</v>
      </c>
      <c r="G34" s="12">
        <v>0.00024267637372161552</v>
      </c>
      <c r="H34" s="4">
        <v>0.0009080219839617958</v>
      </c>
      <c r="I34" s="9">
        <f t="shared" si="0"/>
        <v>0.007186572398899003</v>
      </c>
      <c r="J34" s="88"/>
      <c r="L34" s="5"/>
    </row>
    <row r="35" spans="1:12" ht="12.75" outlineLevel="1">
      <c r="A35" s="3" t="s">
        <v>232</v>
      </c>
      <c r="C35" s="12">
        <v>0</v>
      </c>
      <c r="E35" s="12">
        <v>0</v>
      </c>
      <c r="F35" s="8">
        <v>19</v>
      </c>
      <c r="G35" s="12">
        <v>0.0006586930143872422</v>
      </c>
      <c r="H35" s="4">
        <v>0.00021956433812908072</v>
      </c>
      <c r="I35" s="9">
        <f t="shared" si="0"/>
        <v>0.0017377497902598894</v>
      </c>
      <c r="J35" s="88"/>
      <c r="L35" s="5"/>
    </row>
    <row r="36" spans="1:12" ht="12.75" outlineLevel="1">
      <c r="A36" s="3" t="s">
        <v>104</v>
      </c>
      <c r="B36" s="8">
        <v>22</v>
      </c>
      <c r="C36" s="12">
        <v>0.001571765378295349</v>
      </c>
      <c r="D36" s="8">
        <v>43</v>
      </c>
      <c r="E36" s="12">
        <v>0.008207673220080168</v>
      </c>
      <c r="F36" s="8">
        <v>204</v>
      </c>
      <c r="G36" s="12">
        <v>0.007072282891315652</v>
      </c>
      <c r="H36" s="4">
        <v>0.005617240496563723</v>
      </c>
      <c r="I36" s="9">
        <f t="shared" si="0"/>
        <v>0.04445785038645172</v>
      </c>
      <c r="J36" s="88"/>
      <c r="L36" s="5"/>
    </row>
    <row r="37" spans="1:12" ht="12.75" outlineLevel="1">
      <c r="A37" s="3" t="s">
        <v>288</v>
      </c>
      <c r="C37" s="12">
        <v>0</v>
      </c>
      <c r="E37" s="12">
        <v>0</v>
      </c>
      <c r="F37" s="8">
        <v>20</v>
      </c>
      <c r="G37" s="12">
        <v>0.0006933610677760444</v>
      </c>
      <c r="H37" s="4">
        <v>0.00023112035592534814</v>
      </c>
      <c r="I37" s="9">
        <f t="shared" si="0"/>
        <v>0.0018292103055367259</v>
      </c>
      <c r="J37" s="88"/>
      <c r="L37" s="5"/>
    </row>
    <row r="38" spans="1:12" ht="12.75" outlineLevel="1">
      <c r="A38" s="3" t="s">
        <v>132</v>
      </c>
      <c r="C38" s="12">
        <v>0</v>
      </c>
      <c r="D38" s="8">
        <v>5</v>
      </c>
      <c r="E38" s="12">
        <v>0.000954380606986066</v>
      </c>
      <c r="F38" s="8">
        <v>7</v>
      </c>
      <c r="G38" s="12">
        <v>0.00024267637372161552</v>
      </c>
      <c r="H38" s="4">
        <v>0.00039901899356922717</v>
      </c>
      <c r="I38" s="9">
        <f t="shared" si="0"/>
        <v>0.0031580500653844495</v>
      </c>
      <c r="J38" s="88"/>
      <c r="L38" s="5"/>
    </row>
    <row r="39" spans="1:12" ht="12.75" outlineLevel="1">
      <c r="A39" s="3" t="s">
        <v>4</v>
      </c>
      <c r="B39" s="8">
        <v>34</v>
      </c>
      <c r="C39" s="12">
        <v>0.0024290919482746302</v>
      </c>
      <c r="D39" s="8">
        <v>84</v>
      </c>
      <c r="E39" s="12">
        <v>0.01603359419736591</v>
      </c>
      <c r="F39" s="8">
        <v>481</v>
      </c>
      <c r="G39" s="12">
        <v>0.01667533368001387</v>
      </c>
      <c r="H39" s="4">
        <v>0.011712673275218138</v>
      </c>
      <c r="I39" s="9">
        <f t="shared" si="0"/>
        <v>0.0927003706559446</v>
      </c>
      <c r="J39" s="88"/>
      <c r="L39" s="5"/>
    </row>
    <row r="40" spans="1:12" ht="12.75" outlineLevel="1">
      <c r="A40" s="3" t="s">
        <v>5</v>
      </c>
      <c r="B40" s="8">
        <v>60</v>
      </c>
      <c r="C40" s="12">
        <v>0.004286632849896406</v>
      </c>
      <c r="D40" s="8">
        <v>20</v>
      </c>
      <c r="E40" s="12">
        <v>0.003817522427944264</v>
      </c>
      <c r="F40" s="8">
        <v>51</v>
      </c>
      <c r="G40" s="12">
        <v>0.001768070722828913</v>
      </c>
      <c r="H40" s="4">
        <v>0.0032907420002231944</v>
      </c>
      <c r="I40" s="9">
        <f t="shared" si="0"/>
        <v>0.026044695005640658</v>
      </c>
      <c r="J40" s="88"/>
      <c r="L40" s="5"/>
    </row>
    <row r="41" spans="1:12" ht="12.75" outlineLevel="1">
      <c r="A41" s="3" t="s">
        <v>119</v>
      </c>
      <c r="C41" s="12">
        <v>0</v>
      </c>
      <c r="E41" s="12">
        <v>0</v>
      </c>
      <c r="F41" s="8">
        <v>3</v>
      </c>
      <c r="G41" s="12">
        <v>0.00010400416016640666</v>
      </c>
      <c r="H41" s="4">
        <v>3.4668053388802216E-05</v>
      </c>
      <c r="I41" s="9">
        <f t="shared" si="0"/>
        <v>0.00027438154583050886</v>
      </c>
      <c r="J41" s="88"/>
      <c r="L41" s="5"/>
    </row>
    <row r="42" spans="1:12" ht="12.75" outlineLevel="1">
      <c r="A42" s="3" t="s">
        <v>137</v>
      </c>
      <c r="B42" s="8">
        <v>1</v>
      </c>
      <c r="C42" s="12">
        <v>7.144388083160678E-05</v>
      </c>
      <c r="E42" s="12">
        <v>0</v>
      </c>
      <c r="F42" s="8">
        <v>42</v>
      </c>
      <c r="G42" s="12">
        <v>0.0014560582423296933</v>
      </c>
      <c r="H42" s="4">
        <v>0.0005091673743871</v>
      </c>
      <c r="I42" s="9">
        <f t="shared" si="0"/>
        <v>0.004029823356506051</v>
      </c>
      <c r="J42" s="88"/>
      <c r="L42" s="5"/>
    </row>
    <row r="43" spans="1:10" ht="12.75">
      <c r="A43" s="6" t="s">
        <v>270</v>
      </c>
      <c r="B43" s="6">
        <v>1773</v>
      </c>
      <c r="C43" s="15">
        <v>0.12667000071443882</v>
      </c>
      <c r="D43" s="6">
        <v>753</v>
      </c>
      <c r="E43" s="15">
        <v>0.14372971941210155</v>
      </c>
      <c r="F43" s="6">
        <v>3134</v>
      </c>
      <c r="G43" s="15">
        <v>0.10864967932050615</v>
      </c>
      <c r="H43" s="4">
        <v>0.12634979981568217</v>
      </c>
      <c r="I43" s="9">
        <f>SUM(I8:I42)</f>
        <v>0.9999999999999999</v>
      </c>
      <c r="J43" s="103">
        <f>J5</f>
        <v>85535</v>
      </c>
    </row>
    <row r="44" spans="8:10" ht="12.75">
      <c r="H44" s="4"/>
      <c r="I44" s="9"/>
      <c r="J44" s="87"/>
    </row>
  </sheetData>
  <mergeCells count="1">
    <mergeCell ref="I1:K2"/>
  </mergeCells>
  <printOptions/>
  <pageMargins left="0.5" right="0.5" top="1" bottom="1" header="0.5" footer="0.5"/>
  <pageSetup fitToHeight="0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0" zoomScaleNormal="9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 outlineLevelRow="1" outlineLevelCol="1"/>
  <cols>
    <col min="1" max="1" width="44.8515625" style="0" customWidth="1"/>
    <col min="2" max="2" width="0" style="8" hidden="1" customWidth="1" outlineLevel="1"/>
    <col min="3" max="3" width="0" style="12" hidden="1" customWidth="1" outlineLevel="1"/>
    <col min="4" max="4" width="14.7109375" style="8" hidden="1" customWidth="1" outlineLevel="1"/>
    <col min="5" max="5" width="0" style="12" hidden="1" customWidth="1" outlineLevel="1"/>
    <col min="6" max="6" width="0" style="8" hidden="1" customWidth="1" outlineLevel="1"/>
    <col min="7" max="7" width="0" style="12" hidden="1" customWidth="1" outlineLevel="1"/>
    <col min="8" max="8" width="12.7109375" style="5" hidden="1" customWidth="1" outlineLevel="1"/>
    <col min="9" max="9" width="9.140625" style="1" customWidth="1" collapsed="1"/>
    <col min="10" max="10" width="12.8515625" style="1" customWidth="1"/>
    <col min="11" max="11" width="9.57421875" style="0" bestFit="1" customWidth="1"/>
    <col min="12" max="12" width="12.00390625" style="0" bestFit="1" customWidth="1"/>
  </cols>
  <sheetData>
    <row r="1" spans="1:11" ht="12.75" customHeight="1" thickBot="1">
      <c r="A1" s="1" t="s">
        <v>0</v>
      </c>
      <c r="I1" s="112" t="s">
        <v>221</v>
      </c>
      <c r="J1" s="113"/>
      <c r="K1" s="114"/>
    </row>
    <row r="2" spans="1:11" ht="13.5" thickBot="1">
      <c r="A2" s="21" t="s">
        <v>323</v>
      </c>
      <c r="I2" s="115"/>
      <c r="J2" s="116"/>
      <c r="K2" s="117"/>
    </row>
    <row r="3" spans="1:11" ht="12.75">
      <c r="A3" s="28" t="s">
        <v>336</v>
      </c>
      <c r="F3" s="8" t="s">
        <v>310</v>
      </c>
      <c r="I3" s="98"/>
      <c r="J3" s="99" t="s">
        <v>322</v>
      </c>
      <c r="K3" s="100"/>
    </row>
    <row r="4" spans="2:11" ht="12.75">
      <c r="B4" s="8" t="s">
        <v>2</v>
      </c>
      <c r="C4" s="12" t="s">
        <v>217</v>
      </c>
      <c r="D4" s="8" t="s">
        <v>127</v>
      </c>
      <c r="E4" s="12" t="s">
        <v>217</v>
      </c>
      <c r="F4" s="8" t="s">
        <v>127</v>
      </c>
      <c r="G4" s="12" t="s">
        <v>217</v>
      </c>
      <c r="H4" s="4" t="s">
        <v>219</v>
      </c>
      <c r="I4" s="101"/>
      <c r="J4" s="10" t="s">
        <v>325</v>
      </c>
      <c r="K4" s="11"/>
    </row>
    <row r="5" spans="1:11" ht="12.75">
      <c r="A5" s="1" t="s">
        <v>139</v>
      </c>
      <c r="B5" s="14" t="s">
        <v>3</v>
      </c>
      <c r="C5" s="12" t="s">
        <v>167</v>
      </c>
      <c r="D5" s="14" t="s">
        <v>128</v>
      </c>
      <c r="E5" s="12" t="s">
        <v>167</v>
      </c>
      <c r="F5" s="14" t="s">
        <v>179</v>
      </c>
      <c r="G5" s="12" t="s">
        <v>167</v>
      </c>
      <c r="H5" s="4" t="s">
        <v>218</v>
      </c>
      <c r="I5" s="102"/>
      <c r="J5" s="38">
        <v>29121</v>
      </c>
      <c r="K5" s="39"/>
    </row>
    <row r="6" ht="12.75">
      <c r="A6" s="1"/>
    </row>
    <row r="7" spans="1:10" ht="12.75">
      <c r="A7" s="1" t="s">
        <v>327</v>
      </c>
      <c r="H7" s="4"/>
      <c r="I7" s="9"/>
      <c r="J7" s="87"/>
    </row>
    <row r="8" spans="1:10" ht="12.75" outlineLevel="1">
      <c r="A8" t="s">
        <v>130</v>
      </c>
      <c r="B8" s="8">
        <v>8</v>
      </c>
      <c r="C8" s="12">
        <v>0.0005715510466528542</v>
      </c>
      <c r="D8" s="8">
        <v>65</v>
      </c>
      <c r="E8" s="12">
        <v>0.01240694789081886</v>
      </c>
      <c r="F8" s="8">
        <v>115</v>
      </c>
      <c r="G8" s="12">
        <v>0.003986826139712255</v>
      </c>
      <c r="H8" s="4">
        <v>0.005655108359061322</v>
      </c>
      <c r="I8" s="9">
        <f>+H8/$H$22</f>
        <v>0.13161288229299353</v>
      </c>
      <c r="J8" s="87"/>
    </row>
    <row r="9" spans="1:10" ht="12.75" outlineLevel="1">
      <c r="A9" t="s">
        <v>308</v>
      </c>
      <c r="C9" s="12">
        <v>0</v>
      </c>
      <c r="D9" s="8">
        <v>1</v>
      </c>
      <c r="E9" s="12">
        <v>0.0001908761213972132</v>
      </c>
      <c r="F9" s="8">
        <v>25</v>
      </c>
      <c r="G9" s="12">
        <v>0.0008667013347200555</v>
      </c>
      <c r="H9" s="4">
        <v>0.0003525258187057562</v>
      </c>
      <c r="I9" s="9">
        <f aca="true" t="shared" si="0" ref="I9:I21">+H9/$H$22</f>
        <v>0.008204429718525003</v>
      </c>
      <c r="J9" s="87"/>
    </row>
    <row r="10" spans="1:10" ht="12.75" outlineLevel="1">
      <c r="A10" t="s">
        <v>309</v>
      </c>
      <c r="C10" s="12">
        <v>0</v>
      </c>
      <c r="D10" s="8">
        <v>2</v>
      </c>
      <c r="E10" s="12">
        <v>0.0003817522427944264</v>
      </c>
      <c r="F10" s="8">
        <v>9</v>
      </c>
      <c r="G10" s="12">
        <v>0.00031201248049921997</v>
      </c>
      <c r="H10" s="4">
        <v>0.0002312549077645488</v>
      </c>
      <c r="I10" s="9">
        <f t="shared" si="0"/>
        <v>0.005382058666749342</v>
      </c>
      <c r="J10" s="87"/>
    </row>
    <row r="11" spans="1:10" ht="12.75" outlineLevel="1">
      <c r="A11" t="s">
        <v>7</v>
      </c>
      <c r="C11" s="12">
        <v>0</v>
      </c>
      <c r="E11" s="12">
        <v>0</v>
      </c>
      <c r="F11" s="8">
        <v>108</v>
      </c>
      <c r="G11" s="12">
        <v>0.00374414976599064</v>
      </c>
      <c r="H11" s="4">
        <v>0.0012480499219968799</v>
      </c>
      <c r="I11" s="9">
        <f t="shared" si="0"/>
        <v>0.029046206907133453</v>
      </c>
      <c r="J11" s="87"/>
    </row>
    <row r="12" spans="1:10" ht="12.75" outlineLevel="1">
      <c r="A12" t="s">
        <v>131</v>
      </c>
      <c r="C12" s="12">
        <v>0</v>
      </c>
      <c r="D12" s="8">
        <v>352</v>
      </c>
      <c r="E12" s="12">
        <v>0.06718839473181905</v>
      </c>
      <c r="F12" s="8">
        <v>409</v>
      </c>
      <c r="G12" s="12">
        <v>0.014179233836020107</v>
      </c>
      <c r="H12" s="4">
        <v>0.027122542855946386</v>
      </c>
      <c r="I12" s="9">
        <f t="shared" si="0"/>
        <v>0.6312303520526822</v>
      </c>
      <c r="J12" s="87"/>
    </row>
    <row r="13" spans="1:10" ht="12.75" outlineLevel="1">
      <c r="A13" t="s">
        <v>188</v>
      </c>
      <c r="C13" s="12">
        <v>0</v>
      </c>
      <c r="E13" s="12">
        <v>0</v>
      </c>
      <c r="F13" s="8">
        <v>1</v>
      </c>
      <c r="G13" s="12">
        <v>3.4668053388802216E-05</v>
      </c>
      <c r="H13" s="4">
        <v>1.1556017796267405E-05</v>
      </c>
      <c r="I13" s="9">
        <f t="shared" si="0"/>
        <v>0.0002689463602512357</v>
      </c>
      <c r="J13" s="87"/>
    </row>
    <row r="14" spans="1:10" s="3" customFormat="1" ht="12.75" outlineLevel="1">
      <c r="A14" s="3" t="s">
        <v>312</v>
      </c>
      <c r="B14" s="8">
        <v>3</v>
      </c>
      <c r="C14" s="12">
        <v>0.00021433164249482032</v>
      </c>
      <c r="D14" s="8"/>
      <c r="E14" s="12">
        <v>0</v>
      </c>
      <c r="F14" s="8">
        <v>9</v>
      </c>
      <c r="G14" s="12">
        <v>0.00031201248049921997</v>
      </c>
      <c r="H14" s="16">
        <v>0.00017544804099801342</v>
      </c>
      <c r="I14" s="17">
        <f t="shared" si="0"/>
        <v>0.004083250205348974</v>
      </c>
      <c r="J14" s="88"/>
    </row>
    <row r="15" spans="1:10" ht="12.75" outlineLevel="1">
      <c r="A15" t="s">
        <v>72</v>
      </c>
      <c r="C15" s="12">
        <v>0</v>
      </c>
      <c r="D15" s="8">
        <v>4</v>
      </c>
      <c r="E15" s="12">
        <v>0.0007635044855888528</v>
      </c>
      <c r="F15" s="8">
        <v>14</v>
      </c>
      <c r="G15" s="12">
        <v>0.00048535274744323104</v>
      </c>
      <c r="H15" s="4">
        <v>0.00041628574434402795</v>
      </c>
      <c r="I15" s="9">
        <f t="shared" si="0"/>
        <v>0.00968833189249374</v>
      </c>
      <c r="J15" s="87"/>
    </row>
    <row r="16" spans="1:10" ht="12.75" outlineLevel="1">
      <c r="A16" t="s">
        <v>307</v>
      </c>
      <c r="C16" s="12">
        <v>0</v>
      </c>
      <c r="D16" s="8">
        <v>2</v>
      </c>
      <c r="E16" s="12">
        <v>0.0003817522427944264</v>
      </c>
      <c r="F16" s="8">
        <v>2</v>
      </c>
      <c r="G16" s="12">
        <v>6.933610677760443E-05</v>
      </c>
      <c r="H16" s="4">
        <v>0.00015036278319067694</v>
      </c>
      <c r="I16" s="9">
        <f t="shared" si="0"/>
        <v>0.0034994341449906914</v>
      </c>
      <c r="J16" s="87"/>
    </row>
    <row r="17" spans="1:10" ht="12.75" outlineLevel="1">
      <c r="A17" t="s">
        <v>272</v>
      </c>
      <c r="C17" s="12">
        <v>0</v>
      </c>
      <c r="D17" s="8">
        <v>97</v>
      </c>
      <c r="E17" s="12">
        <v>0.01851498377552968</v>
      </c>
      <c r="F17" s="8">
        <v>85</v>
      </c>
      <c r="G17" s="12">
        <v>0.0029467845380481885</v>
      </c>
      <c r="H17" s="4">
        <v>0.007153922771192624</v>
      </c>
      <c r="I17" s="9">
        <f t="shared" si="0"/>
        <v>0.16649519970903373</v>
      </c>
      <c r="J17" s="87"/>
    </row>
    <row r="18" spans="1:10" ht="12.75" outlineLevel="1">
      <c r="A18" t="s">
        <v>240</v>
      </c>
      <c r="C18" s="12">
        <v>0</v>
      </c>
      <c r="E18" s="12">
        <v>0</v>
      </c>
      <c r="F18" s="8">
        <v>7</v>
      </c>
      <c r="G18" s="12">
        <v>0.00024267637372161552</v>
      </c>
      <c r="H18" s="4">
        <v>8.089212457387185E-05</v>
      </c>
      <c r="I18" s="9">
        <f t="shared" si="0"/>
        <v>0.0018826245217586498</v>
      </c>
      <c r="J18" s="87"/>
    </row>
    <row r="19" spans="1:10" ht="12.75" outlineLevel="1">
      <c r="A19" t="s">
        <v>229</v>
      </c>
      <c r="C19" s="12">
        <v>0</v>
      </c>
      <c r="E19" s="12">
        <v>0</v>
      </c>
      <c r="F19" s="8">
        <v>20</v>
      </c>
      <c r="G19" s="12">
        <v>0.0006933610677760444</v>
      </c>
      <c r="H19" s="4">
        <v>0.00023112035592534814</v>
      </c>
      <c r="I19" s="9">
        <f t="shared" si="0"/>
        <v>0.005378927205024714</v>
      </c>
      <c r="J19" s="87"/>
    </row>
    <row r="20" spans="1:10" ht="12.75" outlineLevel="1">
      <c r="A20" t="s">
        <v>285</v>
      </c>
      <c r="C20" s="12">
        <v>0</v>
      </c>
      <c r="E20" s="12">
        <v>0</v>
      </c>
      <c r="G20" s="12">
        <v>0</v>
      </c>
      <c r="H20" s="4">
        <v>0</v>
      </c>
      <c r="I20" s="9">
        <f t="shared" si="0"/>
        <v>0</v>
      </c>
      <c r="J20" s="87"/>
    </row>
    <row r="21" spans="1:10" ht="12.75" outlineLevel="1">
      <c r="A21" t="s">
        <v>120</v>
      </c>
      <c r="C21" s="12">
        <v>0</v>
      </c>
      <c r="E21" s="12">
        <v>0</v>
      </c>
      <c r="F21" s="8">
        <v>12</v>
      </c>
      <c r="G21" s="12">
        <v>0.0004160166406656266</v>
      </c>
      <c r="H21" s="4">
        <v>0.00013867221355520887</v>
      </c>
      <c r="I21" s="9">
        <f t="shared" si="0"/>
        <v>0.003227356323014828</v>
      </c>
      <c r="J21" s="87"/>
    </row>
    <row r="22" spans="1:10" ht="12.75">
      <c r="A22" s="1" t="s">
        <v>139</v>
      </c>
      <c r="B22" s="6">
        <v>11</v>
      </c>
      <c r="C22" s="15">
        <v>0.0007858826891476745</v>
      </c>
      <c r="D22" s="6">
        <v>523</v>
      </c>
      <c r="E22" s="15">
        <v>0.0998282114907425</v>
      </c>
      <c r="F22" s="6">
        <v>816</v>
      </c>
      <c r="G22" s="15">
        <v>0.02828913156526261</v>
      </c>
      <c r="H22" s="4">
        <v>0.04296774191505093</v>
      </c>
      <c r="I22" s="9">
        <f>SUM(I8:I21)</f>
        <v>1</v>
      </c>
      <c r="J22" s="103">
        <f>J5</f>
        <v>29121</v>
      </c>
    </row>
    <row r="23" ht="12.75">
      <c r="J23" s="87"/>
    </row>
  </sheetData>
  <mergeCells count="1">
    <mergeCell ref="I1:K2"/>
  </mergeCells>
  <printOptions/>
  <pageMargins left="0.5" right="0.5" top="1" bottom="1" header="0.5" footer="0.5"/>
  <pageSetup fitToHeight="0" fitToWidth="1"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90" zoomScaleNormal="90" workbookViewId="0" topLeftCell="A1">
      <pane xSplit="1" ySplit="5" topLeftCell="I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 outlineLevelRow="1" outlineLevelCol="1"/>
  <cols>
    <col min="1" max="1" width="44.8515625" style="0" customWidth="1"/>
    <col min="2" max="2" width="0" style="8" hidden="1" customWidth="1" outlineLevel="1"/>
    <col min="3" max="3" width="0" style="12" hidden="1" customWidth="1" outlineLevel="1"/>
    <col min="4" max="4" width="14.7109375" style="8" hidden="1" customWidth="1" outlineLevel="1"/>
    <col min="5" max="5" width="0" style="12" hidden="1" customWidth="1" outlineLevel="1"/>
    <col min="6" max="6" width="0" style="8" hidden="1" customWidth="1" outlineLevel="1"/>
    <col min="7" max="7" width="0" style="12" hidden="1" customWidth="1" outlineLevel="1"/>
    <col min="8" max="8" width="12.7109375" style="5" hidden="1" customWidth="1" outlineLevel="1"/>
    <col min="9" max="9" width="9.140625" style="1" customWidth="1" collapsed="1"/>
    <col min="10" max="10" width="12.8515625" style="1" customWidth="1"/>
    <col min="11" max="11" width="9.57421875" style="0" bestFit="1" customWidth="1"/>
    <col min="12" max="12" width="12.00390625" style="0" bestFit="1" customWidth="1"/>
  </cols>
  <sheetData>
    <row r="1" spans="1:11" ht="13.5" customHeight="1" thickBot="1">
      <c r="A1" s="1" t="s">
        <v>0</v>
      </c>
      <c r="I1" s="112" t="s">
        <v>221</v>
      </c>
      <c r="J1" s="113"/>
      <c r="K1" s="114"/>
    </row>
    <row r="2" spans="1:11" ht="13.5" thickBot="1">
      <c r="A2" s="21" t="s">
        <v>323</v>
      </c>
      <c r="I2" s="115"/>
      <c r="J2" s="116"/>
      <c r="K2" s="117"/>
    </row>
    <row r="3" spans="1:11" ht="12.75">
      <c r="A3" s="28" t="s">
        <v>336</v>
      </c>
      <c r="F3" s="8" t="s">
        <v>310</v>
      </c>
      <c r="I3" s="98"/>
      <c r="J3" s="99" t="s">
        <v>322</v>
      </c>
      <c r="K3" s="100"/>
    </row>
    <row r="4" spans="2:11" ht="12.75">
      <c r="B4" s="8" t="s">
        <v>2</v>
      </c>
      <c r="C4" s="12" t="s">
        <v>217</v>
      </c>
      <c r="D4" s="8" t="s">
        <v>127</v>
      </c>
      <c r="E4" s="12" t="s">
        <v>217</v>
      </c>
      <c r="F4" s="8" t="s">
        <v>127</v>
      </c>
      <c r="G4" s="12" t="s">
        <v>217</v>
      </c>
      <c r="H4" s="4" t="s">
        <v>219</v>
      </c>
      <c r="I4" s="101"/>
      <c r="J4" s="10" t="s">
        <v>328</v>
      </c>
      <c r="K4" s="11"/>
    </row>
    <row r="5" spans="1:11" ht="12.75">
      <c r="A5" s="1" t="s">
        <v>8</v>
      </c>
      <c r="B5" s="14" t="s">
        <v>3</v>
      </c>
      <c r="C5" s="12" t="s">
        <v>167</v>
      </c>
      <c r="D5" s="14" t="s">
        <v>128</v>
      </c>
      <c r="E5" s="12" t="s">
        <v>167</v>
      </c>
      <c r="F5" s="14" t="s">
        <v>179</v>
      </c>
      <c r="G5" s="12" t="s">
        <v>167</v>
      </c>
      <c r="H5" s="4" t="s">
        <v>218</v>
      </c>
      <c r="I5" s="102"/>
      <c r="J5" s="38">
        <v>77815</v>
      </c>
      <c r="K5" s="39"/>
    </row>
    <row r="6" spans="1:11" ht="12.75">
      <c r="A6" s="1"/>
      <c r="B6" s="14"/>
      <c r="D6" s="14"/>
      <c r="F6" s="14"/>
      <c r="H6" s="4"/>
      <c r="I6" s="104"/>
      <c r="J6" s="73"/>
      <c r="K6" s="95"/>
    </row>
    <row r="7" spans="1:10" ht="12.75">
      <c r="A7" s="1" t="s">
        <v>327</v>
      </c>
      <c r="J7" s="87"/>
    </row>
    <row r="8" spans="1:10" ht="12.75" outlineLevel="1">
      <c r="A8" t="s">
        <v>236</v>
      </c>
      <c r="B8" s="8">
        <v>14</v>
      </c>
      <c r="C8" s="12">
        <v>0.0010002143316424949</v>
      </c>
      <c r="D8" s="8">
        <v>2</v>
      </c>
      <c r="E8" s="12">
        <v>0.0003817522427944264</v>
      </c>
      <c r="F8" s="8">
        <v>8</v>
      </c>
      <c r="G8" s="12">
        <v>0.00027734442711041773</v>
      </c>
      <c r="H8" s="4">
        <v>0.0005531036671824463</v>
      </c>
      <c r="I8" s="9">
        <f>+H8/$H$52</f>
        <v>0.004814119565749785</v>
      </c>
      <c r="J8" s="87"/>
    </row>
    <row r="9" spans="1:10" ht="12.75" outlineLevel="1">
      <c r="A9" t="s">
        <v>145</v>
      </c>
      <c r="C9" s="12">
        <v>0</v>
      </c>
      <c r="D9" s="8">
        <v>23</v>
      </c>
      <c r="E9" s="12">
        <v>0.0043901507921359035</v>
      </c>
      <c r="F9" s="8">
        <v>10</v>
      </c>
      <c r="G9" s="12">
        <v>0.0003466805338880222</v>
      </c>
      <c r="H9" s="4">
        <v>0.0015789437753413087</v>
      </c>
      <c r="I9" s="9">
        <f aca="true" t="shared" si="0" ref="I9:I51">+H9/$H$52</f>
        <v>0.013742856128238423</v>
      </c>
      <c r="J9" s="87"/>
    </row>
    <row r="10" spans="1:10" ht="12.75" outlineLevel="1">
      <c r="A10" t="s">
        <v>147</v>
      </c>
      <c r="B10" s="8">
        <v>4</v>
      </c>
      <c r="C10" s="12">
        <v>0.0002857755233264271</v>
      </c>
      <c r="D10" s="8">
        <v>42</v>
      </c>
      <c r="E10" s="12">
        <v>0.008016797098682955</v>
      </c>
      <c r="F10" s="8">
        <v>194</v>
      </c>
      <c r="G10" s="12">
        <v>0.006725602357427631</v>
      </c>
      <c r="H10" s="4">
        <v>0.005009391659812338</v>
      </c>
      <c r="I10" s="9">
        <f t="shared" si="0"/>
        <v>0.043600886837099104</v>
      </c>
      <c r="J10" s="87"/>
    </row>
    <row r="11" spans="1:10" ht="12.75" outlineLevel="1">
      <c r="A11" t="s">
        <v>23</v>
      </c>
      <c r="B11" s="8">
        <v>372</v>
      </c>
      <c r="C11" s="12">
        <v>0.02657712366935772</v>
      </c>
      <c r="D11" s="8">
        <v>60</v>
      </c>
      <c r="E11" s="12">
        <v>0.011452567283832793</v>
      </c>
      <c r="F11" s="8">
        <v>253</v>
      </c>
      <c r="G11" s="12">
        <v>0.008771017507366962</v>
      </c>
      <c r="H11" s="4">
        <v>0.015600236153519157</v>
      </c>
      <c r="I11" s="9">
        <f t="shared" si="0"/>
        <v>0.13578178296944984</v>
      </c>
      <c r="J11" s="87"/>
    </row>
    <row r="12" spans="1:10" ht="12.75" outlineLevel="1">
      <c r="A12" t="s">
        <v>25</v>
      </c>
      <c r="B12" s="8">
        <v>63</v>
      </c>
      <c r="C12" s="12">
        <v>0.004500964492391226</v>
      </c>
      <c r="D12" s="8">
        <v>35</v>
      </c>
      <c r="E12" s="12">
        <v>0.006680664248902462</v>
      </c>
      <c r="F12" s="8">
        <v>133</v>
      </c>
      <c r="G12" s="12">
        <v>0.004610851100710695</v>
      </c>
      <c r="H12" s="4">
        <v>0.005264159947334795</v>
      </c>
      <c r="I12" s="9">
        <f t="shared" si="0"/>
        <v>0.045818346366778666</v>
      </c>
      <c r="J12" s="87"/>
    </row>
    <row r="13" spans="1:10" ht="12.75" outlineLevel="1">
      <c r="A13" t="s">
        <v>239</v>
      </c>
      <c r="B13" s="8">
        <v>226</v>
      </c>
      <c r="C13" s="12">
        <v>0.01614631706794313</v>
      </c>
      <c r="D13" s="8">
        <v>5</v>
      </c>
      <c r="E13" s="12">
        <v>0.000954380606986066</v>
      </c>
      <c r="F13" s="8">
        <v>44</v>
      </c>
      <c r="G13" s="12">
        <v>0.0015253943491072976</v>
      </c>
      <c r="H13" s="4">
        <v>0.006208697341345499</v>
      </c>
      <c r="I13" s="9">
        <f t="shared" si="0"/>
        <v>0.054039438033468584</v>
      </c>
      <c r="J13" s="87"/>
    </row>
    <row r="14" spans="1:10" ht="12.75" outlineLevel="1">
      <c r="A14" t="s">
        <v>262</v>
      </c>
      <c r="C14" s="12">
        <v>0</v>
      </c>
      <c r="E14" s="12">
        <v>0</v>
      </c>
      <c r="G14" s="12">
        <v>0</v>
      </c>
      <c r="H14" s="4">
        <v>0</v>
      </c>
      <c r="I14" s="9">
        <f t="shared" si="0"/>
        <v>0</v>
      </c>
      <c r="J14" s="87"/>
    </row>
    <row r="15" spans="1:10" ht="12.75" outlineLevel="1">
      <c r="A15" t="s">
        <v>44</v>
      </c>
      <c r="C15" s="12">
        <v>0</v>
      </c>
      <c r="E15" s="12">
        <v>0</v>
      </c>
      <c r="F15" s="8">
        <v>43</v>
      </c>
      <c r="G15" s="12">
        <v>0.0014907262957184954</v>
      </c>
      <c r="H15" s="4">
        <v>0.0004969087652394985</v>
      </c>
      <c r="I15" s="9">
        <f t="shared" si="0"/>
        <v>0.004325008766110666</v>
      </c>
      <c r="J15" s="87"/>
    </row>
    <row r="16" spans="1:10" ht="12.75" outlineLevel="1">
      <c r="A16" t="s">
        <v>149</v>
      </c>
      <c r="C16" s="12">
        <v>0</v>
      </c>
      <c r="D16" s="8">
        <v>2</v>
      </c>
      <c r="E16" s="12">
        <v>0.0003817522427944264</v>
      </c>
      <c r="F16" s="8">
        <v>2</v>
      </c>
      <c r="G16" s="12">
        <v>6.933610677760443E-05</v>
      </c>
      <c r="H16" s="4">
        <v>0.00015036278319067694</v>
      </c>
      <c r="I16" s="9">
        <f t="shared" si="0"/>
        <v>0.001308731905912418</v>
      </c>
      <c r="J16" s="87"/>
    </row>
    <row r="17" spans="1:10" ht="12.75" outlineLevel="1">
      <c r="A17" t="s">
        <v>203</v>
      </c>
      <c r="C17" s="12">
        <v>0</v>
      </c>
      <c r="D17" s="8">
        <v>7</v>
      </c>
      <c r="E17" s="12">
        <v>0.0013361328497804924</v>
      </c>
      <c r="F17" s="8">
        <v>36</v>
      </c>
      <c r="G17" s="12">
        <v>0.0012480499219968799</v>
      </c>
      <c r="H17" s="4">
        <v>0.000861394257259124</v>
      </c>
      <c r="I17" s="9">
        <f t="shared" si="0"/>
        <v>0.007497428047837865</v>
      </c>
      <c r="J17" s="87"/>
    </row>
    <row r="18" spans="1:10" ht="12.75" outlineLevel="1">
      <c r="A18" t="s">
        <v>7</v>
      </c>
      <c r="C18" s="12">
        <v>0</v>
      </c>
      <c r="D18" s="8">
        <v>3</v>
      </c>
      <c r="E18" s="12">
        <v>0.0005726283641916397</v>
      </c>
      <c r="F18" s="8">
        <v>46</v>
      </c>
      <c r="G18" s="12">
        <v>0.001594730455884902</v>
      </c>
      <c r="H18" s="4">
        <v>0.0007224529400255139</v>
      </c>
      <c r="I18" s="9">
        <f t="shared" si="0"/>
        <v>0.006288106624979292</v>
      </c>
      <c r="J18" s="87"/>
    </row>
    <row r="19" spans="1:10" ht="12.75" outlineLevel="1">
      <c r="A19" t="s">
        <v>40</v>
      </c>
      <c r="B19" s="8">
        <v>40</v>
      </c>
      <c r="C19" s="12">
        <v>0.0028577552332642708</v>
      </c>
      <c r="D19" s="8">
        <v>15</v>
      </c>
      <c r="E19" s="12">
        <v>0.002863141820958198</v>
      </c>
      <c r="F19" s="8">
        <v>80</v>
      </c>
      <c r="G19" s="12">
        <v>0.0027734442711041776</v>
      </c>
      <c r="H19" s="4">
        <v>0.0028314471084422157</v>
      </c>
      <c r="I19" s="9">
        <f t="shared" si="0"/>
        <v>0.02464443057044682</v>
      </c>
      <c r="J19" s="87"/>
    </row>
    <row r="20" spans="1:10" ht="12.75" outlineLevel="1">
      <c r="A20" t="s">
        <v>76</v>
      </c>
      <c r="B20" s="8">
        <v>3</v>
      </c>
      <c r="C20" s="12">
        <v>0.00021433164249482032</v>
      </c>
      <c r="E20" s="12">
        <v>0</v>
      </c>
      <c r="F20" s="8">
        <v>43</v>
      </c>
      <c r="G20" s="12">
        <v>0.0014907262957184954</v>
      </c>
      <c r="H20" s="4">
        <v>0.0005683526460711052</v>
      </c>
      <c r="I20" s="9">
        <f t="shared" si="0"/>
        <v>0.004946844065660546</v>
      </c>
      <c r="J20" s="87"/>
    </row>
    <row r="21" spans="1:10" ht="12.75" outlineLevel="1">
      <c r="A21" t="s">
        <v>293</v>
      </c>
      <c r="B21" s="8">
        <v>138</v>
      </c>
      <c r="C21" s="12">
        <v>0.009859255554761734</v>
      </c>
      <c r="D21" s="8">
        <v>29</v>
      </c>
      <c r="E21" s="12">
        <v>0.005535407520519183</v>
      </c>
      <c r="F21" s="8">
        <v>53</v>
      </c>
      <c r="G21" s="12">
        <v>0.0018374068296065176</v>
      </c>
      <c r="H21" s="4">
        <v>0.005744023301629145</v>
      </c>
      <c r="I21" s="9">
        <f t="shared" si="0"/>
        <v>0.04999499479610962</v>
      </c>
      <c r="J21" s="87"/>
    </row>
    <row r="22" spans="1:10" ht="12.75" outlineLevel="1">
      <c r="A22" t="s">
        <v>142</v>
      </c>
      <c r="B22" s="8">
        <v>1</v>
      </c>
      <c r="C22" s="12">
        <v>7.144388083160678E-05</v>
      </c>
      <c r="D22" s="8">
        <v>14</v>
      </c>
      <c r="E22" s="12">
        <v>0.0026722656995609847</v>
      </c>
      <c r="F22" s="8">
        <v>47</v>
      </c>
      <c r="G22" s="12">
        <v>0.0016293985092737044</v>
      </c>
      <c r="H22" s="4">
        <v>0.001457702696555432</v>
      </c>
      <c r="I22" s="9">
        <f t="shared" si="0"/>
        <v>0.012687594548562128</v>
      </c>
      <c r="J22" s="87"/>
    </row>
    <row r="23" spans="1:10" ht="12.75" outlineLevel="1">
      <c r="A23" t="s">
        <v>54</v>
      </c>
      <c r="B23" s="8">
        <v>103</v>
      </c>
      <c r="C23" s="12">
        <v>0.007358719725655497</v>
      </c>
      <c r="D23" s="8">
        <v>4</v>
      </c>
      <c r="E23" s="12">
        <v>0.0007635044855888528</v>
      </c>
      <c r="F23" s="8">
        <v>203</v>
      </c>
      <c r="G23" s="12">
        <v>0.0070376148379268505</v>
      </c>
      <c r="H23" s="4">
        <v>0.005053279683057067</v>
      </c>
      <c r="I23" s="9">
        <f t="shared" si="0"/>
        <v>0.043982880672867396</v>
      </c>
      <c r="J23" s="87"/>
    </row>
    <row r="24" spans="1:10" ht="12.75" outlineLevel="1">
      <c r="A24" t="s">
        <v>214</v>
      </c>
      <c r="B24" s="8">
        <v>10</v>
      </c>
      <c r="C24" s="12">
        <v>0.0007144388083160677</v>
      </c>
      <c r="D24" s="8">
        <v>5</v>
      </c>
      <c r="E24" s="12">
        <v>0.000954380606986066</v>
      </c>
      <c r="F24" s="8">
        <v>18</v>
      </c>
      <c r="G24" s="12">
        <v>0.0006240249609984399</v>
      </c>
      <c r="H24" s="4">
        <v>0.0007642814587668578</v>
      </c>
      <c r="I24" s="9">
        <f t="shared" si="0"/>
        <v>0.006652174886368369</v>
      </c>
      <c r="J24" s="87"/>
    </row>
    <row r="25" spans="1:10" ht="12.75" outlineLevel="1">
      <c r="A25" t="s">
        <v>146</v>
      </c>
      <c r="C25" s="12">
        <v>0</v>
      </c>
      <c r="D25" s="8">
        <v>2</v>
      </c>
      <c r="E25" s="12">
        <v>0.0003817522427944264</v>
      </c>
      <c r="F25" s="8">
        <v>9</v>
      </c>
      <c r="G25" s="12">
        <v>0.00031201248049921997</v>
      </c>
      <c r="H25" s="4">
        <v>0.0002312549077645488</v>
      </c>
      <c r="I25" s="9">
        <f t="shared" si="0"/>
        <v>0.00201280310039555</v>
      </c>
      <c r="J25" s="87"/>
    </row>
    <row r="26" spans="1:10" ht="12.75" outlineLevel="1">
      <c r="A26" t="s">
        <v>59</v>
      </c>
      <c r="B26" s="8">
        <v>58</v>
      </c>
      <c r="C26" s="12">
        <v>0.004143745088233193</v>
      </c>
      <c r="D26" s="8">
        <v>30</v>
      </c>
      <c r="E26" s="12">
        <v>0.005726283641916396</v>
      </c>
      <c r="F26" s="8">
        <v>102</v>
      </c>
      <c r="G26" s="12">
        <v>0.003536141445657826</v>
      </c>
      <c r="H26" s="4">
        <v>0.004468723391935805</v>
      </c>
      <c r="I26" s="9">
        <f t="shared" si="0"/>
        <v>0.038895002856572373</v>
      </c>
      <c r="J26" s="87"/>
    </row>
    <row r="27" spans="1:10" ht="12.75" outlineLevel="1">
      <c r="A27" t="s">
        <v>143</v>
      </c>
      <c r="C27" s="12">
        <v>0</v>
      </c>
      <c r="D27" s="8">
        <v>11</v>
      </c>
      <c r="E27" s="12">
        <v>0.0020996373353693453</v>
      </c>
      <c r="F27" s="8">
        <v>24</v>
      </c>
      <c r="G27" s="12">
        <v>0.0008320332813312533</v>
      </c>
      <c r="H27" s="4">
        <v>0.0009772235389001996</v>
      </c>
      <c r="I27" s="9">
        <f t="shared" si="0"/>
        <v>0.008505586272272688</v>
      </c>
      <c r="J27" s="87"/>
    </row>
    <row r="28" spans="1:10" ht="12.75" outlineLevel="1">
      <c r="A28" t="s">
        <v>301</v>
      </c>
      <c r="B28" s="8">
        <v>10</v>
      </c>
      <c r="C28" s="12">
        <v>0.0007144388083160677</v>
      </c>
      <c r="D28" s="8">
        <v>5</v>
      </c>
      <c r="E28" s="12">
        <v>0.000954380606986066</v>
      </c>
      <c r="F28" s="8">
        <v>5</v>
      </c>
      <c r="G28" s="12">
        <v>0.0001733402669440111</v>
      </c>
      <c r="H28" s="4">
        <v>0.0006140532274153816</v>
      </c>
      <c r="I28" s="9">
        <f t="shared" si="0"/>
        <v>0.005344614096613982</v>
      </c>
      <c r="J28" s="87"/>
    </row>
    <row r="29" spans="1:10" ht="12.75" outlineLevel="1">
      <c r="A29" t="s">
        <v>38</v>
      </c>
      <c r="B29" s="8">
        <v>64</v>
      </c>
      <c r="C29" s="12">
        <v>0.004572408373222834</v>
      </c>
      <c r="D29" s="8">
        <v>24</v>
      </c>
      <c r="E29" s="12">
        <v>0.004581026913533117</v>
      </c>
      <c r="F29" s="8">
        <v>72</v>
      </c>
      <c r="G29" s="12">
        <v>0.0024960998439937598</v>
      </c>
      <c r="H29" s="4">
        <v>0.00388317837691657</v>
      </c>
      <c r="I29" s="9">
        <f t="shared" si="0"/>
        <v>0.03379851935684986</v>
      </c>
      <c r="J29" s="87"/>
    </row>
    <row r="30" spans="1:10" ht="12.75" outlineLevel="1">
      <c r="A30" t="s">
        <v>205</v>
      </c>
      <c r="C30" s="12">
        <v>0</v>
      </c>
      <c r="E30" s="12">
        <v>0</v>
      </c>
      <c r="F30" s="8">
        <v>2</v>
      </c>
      <c r="G30" s="12">
        <v>6.933610677760443E-05</v>
      </c>
      <c r="H30" s="4">
        <v>2.311203559253481E-05</v>
      </c>
      <c r="I30" s="9">
        <f t="shared" si="0"/>
        <v>0.00020116319842375187</v>
      </c>
      <c r="J30" s="87"/>
    </row>
    <row r="31" spans="1:10" ht="12.75" outlineLevel="1">
      <c r="A31" t="s">
        <v>63</v>
      </c>
      <c r="C31" s="12">
        <v>0</v>
      </c>
      <c r="D31" s="8">
        <v>37</v>
      </c>
      <c r="E31" s="12">
        <v>0.007062416491696889</v>
      </c>
      <c r="F31" s="8">
        <v>80</v>
      </c>
      <c r="G31" s="12">
        <v>0.0027734442711041776</v>
      </c>
      <c r="H31" s="4">
        <v>0.0032786202542670223</v>
      </c>
      <c r="I31" s="9">
        <f t="shared" si="0"/>
        <v>0.028536549025490403</v>
      </c>
      <c r="J31" s="87"/>
    </row>
    <row r="32" spans="1:10" ht="12.75" outlineLevel="1">
      <c r="A32" t="s">
        <v>280</v>
      </c>
      <c r="B32" s="8">
        <v>33</v>
      </c>
      <c r="C32" s="12">
        <v>0.0023576480674430233</v>
      </c>
      <c r="D32" s="8">
        <v>20</v>
      </c>
      <c r="E32" s="12">
        <v>0.003817522427944264</v>
      </c>
      <c r="F32" s="8">
        <v>20</v>
      </c>
      <c r="G32" s="12">
        <v>0.0006933610677760444</v>
      </c>
      <c r="H32" s="4">
        <v>0.0022895105210544438</v>
      </c>
      <c r="I32" s="9">
        <f t="shared" si="0"/>
        <v>0.019927507354172872</v>
      </c>
      <c r="J32" s="87"/>
    </row>
    <row r="33" spans="1:10" ht="12.75" outlineLevel="1">
      <c r="A33" t="s">
        <v>265</v>
      </c>
      <c r="B33" s="8">
        <v>1</v>
      </c>
      <c r="C33" s="12">
        <v>7.144388083160678E-05</v>
      </c>
      <c r="E33" s="12">
        <v>0</v>
      </c>
      <c r="G33" s="12">
        <v>0</v>
      </c>
      <c r="H33" s="4">
        <v>2.3814626943868927E-05</v>
      </c>
      <c r="I33" s="9">
        <f t="shared" si="0"/>
        <v>0.00020727843318329368</v>
      </c>
      <c r="J33" s="87"/>
    </row>
    <row r="34" spans="1:10" ht="12.75" outlineLevel="1">
      <c r="A34" t="s">
        <v>271</v>
      </c>
      <c r="C34" s="12">
        <v>0</v>
      </c>
      <c r="E34" s="12">
        <v>0</v>
      </c>
      <c r="F34" s="8">
        <v>33</v>
      </c>
      <c r="G34" s="12">
        <v>0.0011440457618304733</v>
      </c>
      <c r="H34" s="4">
        <v>0.00038134858727682444</v>
      </c>
      <c r="I34" s="9">
        <f t="shared" si="0"/>
        <v>0.0033191927739919065</v>
      </c>
      <c r="J34" s="87"/>
    </row>
    <row r="35" spans="1:10" ht="12.75" outlineLevel="1">
      <c r="A35" t="s">
        <v>34</v>
      </c>
      <c r="B35" s="8">
        <v>185</v>
      </c>
      <c r="C35" s="12">
        <v>0.013217117953847253</v>
      </c>
      <c r="D35" s="8">
        <v>25</v>
      </c>
      <c r="E35" s="12">
        <v>0.00477190303493033</v>
      </c>
      <c r="F35" s="8">
        <v>1125</v>
      </c>
      <c r="G35" s="12">
        <v>0.0390015600624025</v>
      </c>
      <c r="H35" s="4">
        <v>0.01899686035039336</v>
      </c>
      <c r="I35" s="9">
        <f t="shared" si="0"/>
        <v>0.1653454180958781</v>
      </c>
      <c r="J35" s="87"/>
    </row>
    <row r="36" spans="1:10" ht="12.75" outlineLevel="1">
      <c r="A36" t="s">
        <v>278</v>
      </c>
      <c r="C36" s="12">
        <v>0</v>
      </c>
      <c r="E36" s="12">
        <v>0</v>
      </c>
      <c r="F36" s="8">
        <v>15</v>
      </c>
      <c r="G36" s="12">
        <v>0.0005200208008320333</v>
      </c>
      <c r="H36" s="4">
        <v>0.0001733402669440111</v>
      </c>
      <c r="I36" s="9">
        <f t="shared" si="0"/>
        <v>0.0015087239881781392</v>
      </c>
      <c r="J36" s="87"/>
    </row>
    <row r="37" spans="1:10" ht="12.75" outlineLevel="1">
      <c r="A37" t="s">
        <v>86</v>
      </c>
      <c r="C37" s="12">
        <v>0</v>
      </c>
      <c r="E37" s="12">
        <v>0</v>
      </c>
      <c r="F37" s="8">
        <v>71</v>
      </c>
      <c r="G37" s="12">
        <v>0.0024614317906049574</v>
      </c>
      <c r="H37" s="4">
        <v>0.0008204772635349858</v>
      </c>
      <c r="I37" s="9">
        <f t="shared" si="0"/>
        <v>0.0071412935440431915</v>
      </c>
      <c r="J37" s="87"/>
    </row>
    <row r="38" spans="1:10" ht="12.75" outlineLevel="1">
      <c r="A38" t="s">
        <v>87</v>
      </c>
      <c r="B38" s="8">
        <v>158</v>
      </c>
      <c r="C38" s="12">
        <v>0.01128813317139387</v>
      </c>
      <c r="D38" s="8">
        <v>73</v>
      </c>
      <c r="E38" s="12">
        <v>0.013933956861996563</v>
      </c>
      <c r="F38" s="8">
        <v>162</v>
      </c>
      <c r="G38" s="12">
        <v>0.005616224648985959</v>
      </c>
      <c r="H38" s="4">
        <v>0.010279438227458797</v>
      </c>
      <c r="I38" s="9">
        <f t="shared" si="0"/>
        <v>0.08947046933862061</v>
      </c>
      <c r="J38" s="87"/>
    </row>
    <row r="39" spans="1:10" ht="12.75" outlineLevel="1">
      <c r="A39" t="s">
        <v>88</v>
      </c>
      <c r="C39" s="12">
        <v>0</v>
      </c>
      <c r="E39" s="12">
        <v>0</v>
      </c>
      <c r="F39" s="8">
        <v>7</v>
      </c>
      <c r="G39" s="12">
        <v>0.00024267637372161552</v>
      </c>
      <c r="H39" s="4">
        <v>8.089212457387185E-05</v>
      </c>
      <c r="I39" s="9">
        <f t="shared" si="0"/>
        <v>0.0007040711944831317</v>
      </c>
      <c r="J39" s="87"/>
    </row>
    <row r="40" spans="1:10" ht="12.75" outlineLevel="1">
      <c r="A40" t="s">
        <v>148</v>
      </c>
      <c r="C40" s="12">
        <v>0</v>
      </c>
      <c r="E40" s="12">
        <v>0</v>
      </c>
      <c r="F40" s="8">
        <v>2</v>
      </c>
      <c r="G40" s="12">
        <v>6.933610677760443E-05</v>
      </c>
      <c r="H40" s="4">
        <v>2.311203559253481E-05</v>
      </c>
      <c r="I40" s="9">
        <f t="shared" si="0"/>
        <v>0.00020116319842375187</v>
      </c>
      <c r="J40" s="87"/>
    </row>
    <row r="41" spans="1:10" ht="12.75" outlineLevel="1">
      <c r="A41" t="s">
        <v>103</v>
      </c>
      <c r="B41" s="8">
        <v>95</v>
      </c>
      <c r="C41" s="12">
        <v>0.006787168679002644</v>
      </c>
      <c r="E41" s="12">
        <v>0</v>
      </c>
      <c r="G41" s="12">
        <v>0</v>
      </c>
      <c r="H41" s="4">
        <v>0.002262389559667548</v>
      </c>
      <c r="I41" s="9">
        <f t="shared" si="0"/>
        <v>0.0196914511524129</v>
      </c>
      <c r="J41" s="87"/>
    </row>
    <row r="42" spans="1:10" ht="12.75" outlineLevel="1">
      <c r="A42" t="s">
        <v>144</v>
      </c>
      <c r="B42" s="8">
        <v>2</v>
      </c>
      <c r="C42" s="12">
        <v>0.00014288776166321355</v>
      </c>
      <c r="D42" s="8">
        <v>31</v>
      </c>
      <c r="E42" s="12">
        <v>0.005917159763313609</v>
      </c>
      <c r="F42" s="8">
        <v>50</v>
      </c>
      <c r="G42" s="12">
        <v>0.001733402669440111</v>
      </c>
      <c r="H42" s="4">
        <v>0.0025978167314723113</v>
      </c>
      <c r="I42" s="9">
        <f t="shared" si="0"/>
        <v>0.02261095179303471</v>
      </c>
      <c r="J42" s="87"/>
    </row>
    <row r="43" spans="1:10" ht="12.75" outlineLevel="1">
      <c r="A43" t="s">
        <v>291</v>
      </c>
      <c r="B43" s="8">
        <v>50</v>
      </c>
      <c r="C43" s="12">
        <v>0.0035721940415803385</v>
      </c>
      <c r="E43" s="12">
        <v>0</v>
      </c>
      <c r="G43" s="12">
        <v>0</v>
      </c>
      <c r="H43" s="4">
        <v>0.001190731347193446</v>
      </c>
      <c r="I43" s="9">
        <f t="shared" si="0"/>
        <v>0.010363921659164683</v>
      </c>
      <c r="J43" s="87"/>
    </row>
    <row r="44" spans="1:10" ht="12.75" outlineLevel="1">
      <c r="A44" t="s">
        <v>277</v>
      </c>
      <c r="C44" s="12">
        <v>0</v>
      </c>
      <c r="E44" s="12">
        <v>0</v>
      </c>
      <c r="F44" s="8">
        <v>3</v>
      </c>
      <c r="G44" s="12">
        <v>0.00010400416016640666</v>
      </c>
      <c r="H44" s="4">
        <v>3.4668053388802216E-05</v>
      </c>
      <c r="I44" s="9">
        <f t="shared" si="0"/>
        <v>0.0003017447976356278</v>
      </c>
      <c r="J44" s="87"/>
    </row>
    <row r="45" spans="1:10" ht="12.75" outlineLevel="1">
      <c r="A45" t="s">
        <v>300</v>
      </c>
      <c r="B45" s="8">
        <v>2</v>
      </c>
      <c r="C45" s="12">
        <v>0.00014288776166321355</v>
      </c>
      <c r="E45" s="12">
        <v>0</v>
      </c>
      <c r="G45" s="12">
        <v>0</v>
      </c>
      <c r="H45" s="4">
        <v>4.7629253887737854E-05</v>
      </c>
      <c r="I45" s="9">
        <f t="shared" si="0"/>
        <v>0.00041455686636658736</v>
      </c>
      <c r="J45" s="87"/>
    </row>
    <row r="46" spans="1:10" ht="12.75" outlineLevel="1">
      <c r="A46" t="s">
        <v>169</v>
      </c>
      <c r="C46" s="12">
        <v>0</v>
      </c>
      <c r="E46" s="12">
        <v>0</v>
      </c>
      <c r="G46" s="12">
        <v>0</v>
      </c>
      <c r="H46" s="4">
        <v>0</v>
      </c>
      <c r="I46" s="9">
        <f t="shared" si="0"/>
        <v>0</v>
      </c>
      <c r="J46" s="87"/>
    </row>
    <row r="47" spans="1:10" s="3" customFormat="1" ht="12.75" outlineLevel="1">
      <c r="A47" s="3" t="s">
        <v>267</v>
      </c>
      <c r="B47" s="8">
        <v>10</v>
      </c>
      <c r="C47" s="12">
        <v>0.0007144388083160677</v>
      </c>
      <c r="D47" s="8"/>
      <c r="E47" s="12">
        <v>0</v>
      </c>
      <c r="F47" s="8"/>
      <c r="G47" s="12">
        <v>0</v>
      </c>
      <c r="H47" s="4">
        <v>0.00023814626943868922</v>
      </c>
      <c r="I47" s="9">
        <f t="shared" si="0"/>
        <v>0.0020727843318329364</v>
      </c>
      <c r="J47" s="87"/>
    </row>
    <row r="48" spans="1:10" ht="12.75" outlineLevel="1">
      <c r="A48" t="s">
        <v>116</v>
      </c>
      <c r="B48" s="8">
        <v>3</v>
      </c>
      <c r="C48" s="12">
        <v>0.00021433164249482032</v>
      </c>
      <c r="E48" s="12">
        <v>0</v>
      </c>
      <c r="G48" s="12">
        <v>0</v>
      </c>
      <c r="H48" s="4">
        <v>7.144388083160678E-05</v>
      </c>
      <c r="I48" s="9">
        <f t="shared" si="0"/>
        <v>0.000621835299549881</v>
      </c>
      <c r="J48" s="87"/>
    </row>
    <row r="49" spans="1:10" ht="12.75" outlineLevel="1">
      <c r="A49" t="s">
        <v>194</v>
      </c>
      <c r="C49" s="12">
        <v>0</v>
      </c>
      <c r="D49" s="8">
        <v>3</v>
      </c>
      <c r="E49" s="12">
        <v>0.0005726283641916397</v>
      </c>
      <c r="F49" s="8">
        <v>11</v>
      </c>
      <c r="G49" s="12">
        <v>0.0003813485872768244</v>
      </c>
      <c r="H49" s="4">
        <v>0.0003179923171561547</v>
      </c>
      <c r="I49" s="9">
        <f t="shared" si="0"/>
        <v>0.0027677506525636353</v>
      </c>
      <c r="J49" s="87"/>
    </row>
    <row r="50" spans="1:10" ht="12.75" outlineLevel="1">
      <c r="A50" t="s">
        <v>89</v>
      </c>
      <c r="B50" s="8">
        <v>206</v>
      </c>
      <c r="C50" s="12">
        <v>0.014717439451310994</v>
      </c>
      <c r="D50" s="8">
        <v>30</v>
      </c>
      <c r="E50" s="12">
        <v>0.005726283641916396</v>
      </c>
      <c r="F50" s="8">
        <v>143</v>
      </c>
      <c r="G50" s="12">
        <v>0.004957531634598718</v>
      </c>
      <c r="H50" s="4">
        <v>0.00846708490927537</v>
      </c>
      <c r="I50" s="9">
        <f t="shared" si="0"/>
        <v>0.07369605653538676</v>
      </c>
      <c r="J50" s="87"/>
    </row>
    <row r="51" spans="1:10" ht="12.75" outlineLevel="1">
      <c r="A51" t="s">
        <v>193</v>
      </c>
      <c r="C51" s="12">
        <v>0</v>
      </c>
      <c r="D51" s="8">
        <v>2</v>
      </c>
      <c r="E51" s="12">
        <v>0.0003817522427944264</v>
      </c>
      <c r="F51" s="8">
        <v>11</v>
      </c>
      <c r="G51" s="12">
        <v>0.0003813485872768244</v>
      </c>
      <c r="H51" s="4">
        <v>0.0002543669433570836</v>
      </c>
      <c r="I51" s="9">
        <f t="shared" si="0"/>
        <v>0.0022139662988193017</v>
      </c>
      <c r="J51" s="87"/>
    </row>
    <row r="52" spans="1:10" ht="12.75">
      <c r="A52" s="1" t="s">
        <v>8</v>
      </c>
      <c r="B52" s="6">
        <v>1851</v>
      </c>
      <c r="C52" s="15">
        <v>0.13224262341930412</v>
      </c>
      <c r="D52" s="6">
        <v>539</v>
      </c>
      <c r="E52" s="15">
        <v>0.10288222943309792</v>
      </c>
      <c r="F52" s="6">
        <v>3160</v>
      </c>
      <c r="G52" s="15">
        <v>0.10955104870861501</v>
      </c>
      <c r="H52" s="4">
        <v>0.11489196718700567</v>
      </c>
      <c r="I52" s="9">
        <f>SUM(I8:I51)</f>
        <v>1</v>
      </c>
      <c r="J52" s="103">
        <f>+J5</f>
        <v>77815</v>
      </c>
    </row>
    <row r="53" spans="2:10" s="3" customFormat="1" ht="12.75">
      <c r="B53" s="8"/>
      <c r="C53" s="12"/>
      <c r="D53" s="8"/>
      <c r="E53" s="12"/>
      <c r="F53" s="8"/>
      <c r="G53" s="12"/>
      <c r="H53" s="13"/>
      <c r="I53" s="6"/>
      <c r="J53" s="88"/>
    </row>
  </sheetData>
  <mergeCells count="1">
    <mergeCell ref="I1:K2"/>
  </mergeCells>
  <printOptions/>
  <pageMargins left="0.5" right="0.5" top="1" bottom="1" header="0.5" footer="0.5"/>
  <pageSetup fitToHeight="0" fitToWidth="1"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0" zoomScaleNormal="90" workbookViewId="0" topLeftCell="A1">
      <pane xSplit="1" ySplit="5" topLeftCell="I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 outlineLevelRow="1" outlineLevelCol="1"/>
  <cols>
    <col min="1" max="1" width="44.8515625" style="0" customWidth="1"/>
    <col min="2" max="2" width="0" style="8" hidden="1" customWidth="1" outlineLevel="1"/>
    <col min="3" max="3" width="0" style="12" hidden="1" customWidth="1" outlineLevel="1"/>
    <col min="4" max="4" width="14.7109375" style="8" hidden="1" customWidth="1" outlineLevel="1"/>
    <col min="5" max="5" width="0" style="12" hidden="1" customWidth="1" outlineLevel="1"/>
    <col min="6" max="6" width="0" style="8" hidden="1" customWidth="1" outlineLevel="1"/>
    <col min="7" max="7" width="0" style="12" hidden="1" customWidth="1" outlineLevel="1"/>
    <col min="8" max="8" width="12.7109375" style="5" hidden="1" customWidth="1" outlineLevel="1"/>
    <col min="9" max="9" width="9.140625" style="1" customWidth="1" collapsed="1"/>
    <col min="10" max="10" width="12.8515625" style="1" customWidth="1"/>
    <col min="11" max="11" width="9.57421875" style="0" bestFit="1" customWidth="1"/>
    <col min="12" max="12" width="12.00390625" style="0" bestFit="1" customWidth="1"/>
  </cols>
  <sheetData>
    <row r="1" spans="1:11" ht="12.75" customHeight="1" thickBot="1">
      <c r="A1" s="1" t="s">
        <v>0</v>
      </c>
      <c r="I1" s="112" t="s">
        <v>221</v>
      </c>
      <c r="J1" s="113"/>
      <c r="K1" s="114"/>
    </row>
    <row r="2" spans="1:11" ht="13.5" thickBot="1">
      <c r="A2" s="21" t="s">
        <v>323</v>
      </c>
      <c r="I2" s="115"/>
      <c r="J2" s="116"/>
      <c r="K2" s="117"/>
    </row>
    <row r="3" spans="1:11" ht="12.75">
      <c r="A3" s="28" t="s">
        <v>336</v>
      </c>
      <c r="F3" s="8" t="s">
        <v>310</v>
      </c>
      <c r="I3" s="98"/>
      <c r="J3" s="99" t="s">
        <v>322</v>
      </c>
      <c r="K3" s="100"/>
    </row>
    <row r="4" spans="2:11" ht="12.75">
      <c r="B4" s="8" t="s">
        <v>2</v>
      </c>
      <c r="C4" s="12" t="s">
        <v>217</v>
      </c>
      <c r="D4" s="8" t="s">
        <v>127</v>
      </c>
      <c r="E4" s="12" t="s">
        <v>217</v>
      </c>
      <c r="F4" s="8" t="s">
        <v>127</v>
      </c>
      <c r="G4" s="12" t="s">
        <v>217</v>
      </c>
      <c r="H4" s="4" t="s">
        <v>219</v>
      </c>
      <c r="I4" s="101"/>
      <c r="J4" s="10" t="s">
        <v>334</v>
      </c>
      <c r="K4" s="11"/>
    </row>
    <row r="5" spans="1:11" ht="12.75">
      <c r="A5" s="1" t="s">
        <v>12</v>
      </c>
      <c r="B5" s="14" t="s">
        <v>3</v>
      </c>
      <c r="C5" s="12" t="s">
        <v>167</v>
      </c>
      <c r="D5" s="14" t="s">
        <v>128</v>
      </c>
      <c r="E5" s="12" t="s">
        <v>167</v>
      </c>
      <c r="F5" s="14" t="s">
        <v>179</v>
      </c>
      <c r="G5" s="12" t="s">
        <v>167</v>
      </c>
      <c r="H5" s="4" t="s">
        <v>218</v>
      </c>
      <c r="I5" s="102"/>
      <c r="J5" s="38">
        <v>91698</v>
      </c>
      <c r="K5" s="39"/>
    </row>
    <row r="6" ht="12.75">
      <c r="A6" s="1"/>
    </row>
    <row r="7" spans="1:10" ht="12.75">
      <c r="A7" s="1" t="s">
        <v>327</v>
      </c>
      <c r="J7" s="87"/>
    </row>
    <row r="8" spans="1:10" ht="12.75" outlineLevel="1">
      <c r="A8" s="2" t="s">
        <v>24</v>
      </c>
      <c r="B8" s="8">
        <v>336</v>
      </c>
      <c r="C8" s="12">
        <v>0.024005143959419876</v>
      </c>
      <c r="D8" s="8">
        <v>26</v>
      </c>
      <c r="E8" s="12">
        <v>0.004962779156327543</v>
      </c>
      <c r="F8" s="8">
        <v>691</v>
      </c>
      <c r="G8" s="12">
        <v>0.023955624891662333</v>
      </c>
      <c r="H8" s="4">
        <v>0.017641182669136585</v>
      </c>
      <c r="I8" s="9">
        <f>+H8/$H$44</f>
        <v>0.13027620139116203</v>
      </c>
      <c r="J8" s="87"/>
    </row>
    <row r="9" spans="1:10" ht="12.75" outlineLevel="1">
      <c r="A9" s="2" t="s">
        <v>230</v>
      </c>
      <c r="B9" s="8">
        <v>50</v>
      </c>
      <c r="C9" s="12">
        <v>0.0035721940415803385</v>
      </c>
      <c r="D9" s="8">
        <v>6</v>
      </c>
      <c r="E9" s="12">
        <v>0.0011452567283832794</v>
      </c>
      <c r="F9" s="8">
        <v>92</v>
      </c>
      <c r="G9" s="12">
        <v>0.003189460911769804</v>
      </c>
      <c r="H9" s="4">
        <v>0.0026356372272444742</v>
      </c>
      <c r="I9" s="9">
        <f aca="true" t="shared" si="0" ref="I9:I43">+H9/$H$44</f>
        <v>0.019463593379782748</v>
      </c>
      <c r="J9" s="87"/>
    </row>
    <row r="10" spans="1:10" ht="12.75" outlineLevel="1">
      <c r="A10" s="2" t="s">
        <v>196</v>
      </c>
      <c r="C10" s="12">
        <v>0</v>
      </c>
      <c r="E10" s="12">
        <v>0</v>
      </c>
      <c r="F10" s="8">
        <v>112</v>
      </c>
      <c r="G10" s="12">
        <v>0.0038828219795458484</v>
      </c>
      <c r="H10" s="4">
        <v>0.0012942739931819495</v>
      </c>
      <c r="I10" s="9">
        <f t="shared" si="0"/>
        <v>0.009557924916570664</v>
      </c>
      <c r="J10" s="87"/>
    </row>
    <row r="11" spans="1:10" ht="12.75" outlineLevel="1">
      <c r="A11" s="2" t="s">
        <v>13</v>
      </c>
      <c r="B11" s="8">
        <v>263</v>
      </c>
      <c r="C11" s="12">
        <v>0.01878974065871258</v>
      </c>
      <c r="E11" s="12">
        <v>0</v>
      </c>
      <c r="G11" s="12">
        <v>0</v>
      </c>
      <c r="H11" s="4">
        <v>0.006263246886237527</v>
      </c>
      <c r="I11" s="9">
        <f t="shared" si="0"/>
        <v>0.04625268203483683</v>
      </c>
      <c r="J11" s="87"/>
    </row>
    <row r="12" spans="1:10" ht="12.75" outlineLevel="1">
      <c r="A12" s="2" t="s">
        <v>197</v>
      </c>
      <c r="C12" s="12">
        <v>0</v>
      </c>
      <c r="E12" s="12">
        <v>0</v>
      </c>
      <c r="F12" s="8">
        <v>67</v>
      </c>
      <c r="G12" s="12">
        <v>0.0023227595770497485</v>
      </c>
      <c r="H12" s="4">
        <v>0.0007742531923499162</v>
      </c>
      <c r="I12" s="9">
        <f t="shared" si="0"/>
        <v>0.005717687226877093</v>
      </c>
      <c r="J12" s="87"/>
    </row>
    <row r="13" spans="1:10" ht="12.75" outlineLevel="1">
      <c r="A13" s="2" t="s">
        <v>190</v>
      </c>
      <c r="C13" s="12">
        <v>0</v>
      </c>
      <c r="D13" s="8">
        <v>15</v>
      </c>
      <c r="E13" s="12">
        <v>0.002863141820958198</v>
      </c>
      <c r="F13" s="8">
        <v>47</v>
      </c>
      <c r="G13" s="12">
        <v>0.0016293985092737044</v>
      </c>
      <c r="H13" s="4">
        <v>0.0014975134434106342</v>
      </c>
      <c r="I13" s="9">
        <f t="shared" si="0"/>
        <v>0.011058802949818593</v>
      </c>
      <c r="J13" s="87"/>
    </row>
    <row r="14" spans="1:10" ht="12.75" outlineLevel="1">
      <c r="A14" s="2" t="s">
        <v>36</v>
      </c>
      <c r="B14" s="8">
        <v>20</v>
      </c>
      <c r="C14" s="12">
        <v>0.0014288776166321354</v>
      </c>
      <c r="D14" s="8">
        <v>11</v>
      </c>
      <c r="E14" s="12">
        <v>0.0020996373353693453</v>
      </c>
      <c r="F14" s="8">
        <v>211</v>
      </c>
      <c r="G14" s="12">
        <v>0.007314959265037268</v>
      </c>
      <c r="H14" s="4">
        <v>0.003614491405679583</v>
      </c>
      <c r="I14" s="9">
        <f t="shared" si="0"/>
        <v>0.026692213278690806</v>
      </c>
      <c r="J14" s="87"/>
    </row>
    <row r="15" spans="1:10" ht="12.75" outlineLevel="1">
      <c r="A15" s="2" t="s">
        <v>35</v>
      </c>
      <c r="B15" s="8">
        <v>5</v>
      </c>
      <c r="C15" s="12">
        <v>0.00035721940415803385</v>
      </c>
      <c r="D15" s="8">
        <v>30</v>
      </c>
      <c r="E15" s="12">
        <v>0.005726283641916396</v>
      </c>
      <c r="F15" s="8">
        <v>425</v>
      </c>
      <c r="G15" s="12">
        <v>0.014733922690240943</v>
      </c>
      <c r="H15" s="4">
        <v>0.006939141912105124</v>
      </c>
      <c r="I15" s="9">
        <f t="shared" si="0"/>
        <v>0.051244016128511934</v>
      </c>
      <c r="J15" s="87"/>
    </row>
    <row r="16" spans="1:10" ht="12.75" outlineLevel="1">
      <c r="A16" s="2" t="s">
        <v>37</v>
      </c>
      <c r="B16" s="8">
        <v>15</v>
      </c>
      <c r="C16" s="12">
        <v>0.0010716582124741015</v>
      </c>
      <c r="D16" s="8">
        <v>21</v>
      </c>
      <c r="E16" s="12">
        <v>0.0040083985493414775</v>
      </c>
      <c r="F16" s="8">
        <v>63</v>
      </c>
      <c r="G16" s="12">
        <v>0.00218408736349454</v>
      </c>
      <c r="H16" s="4">
        <v>0.0024213813751033726</v>
      </c>
      <c r="I16" s="9">
        <f t="shared" si="0"/>
        <v>0.01788136167421789</v>
      </c>
      <c r="J16" s="87"/>
    </row>
    <row r="17" spans="1:10" ht="12.75" outlineLevel="1">
      <c r="A17" s="2" t="s">
        <v>140</v>
      </c>
      <c r="C17" s="12">
        <v>0</v>
      </c>
      <c r="D17" s="8">
        <v>28</v>
      </c>
      <c r="E17" s="12">
        <v>0.0053445313991219694</v>
      </c>
      <c r="F17" s="8">
        <v>201</v>
      </c>
      <c r="G17" s="12">
        <v>0.006968278731149246</v>
      </c>
      <c r="H17" s="4">
        <v>0.004104270043423738</v>
      </c>
      <c r="I17" s="9">
        <f t="shared" si="0"/>
        <v>0.030309119335645625</v>
      </c>
      <c r="J17" s="87"/>
    </row>
    <row r="18" spans="1:10" ht="12" customHeight="1" outlineLevel="1">
      <c r="A18" s="2" t="s">
        <v>139</v>
      </c>
      <c r="B18" s="8">
        <v>1</v>
      </c>
      <c r="C18" s="12">
        <v>7.144388083160678E-05</v>
      </c>
      <c r="D18" s="8">
        <v>7</v>
      </c>
      <c r="E18" s="12">
        <v>0.0013361328497804924</v>
      </c>
      <c r="F18" s="8">
        <v>80</v>
      </c>
      <c r="G18" s="12">
        <v>0.0027734442711041776</v>
      </c>
      <c r="H18" s="4">
        <v>0.0013936736672387588</v>
      </c>
      <c r="I18" s="9">
        <f t="shared" si="0"/>
        <v>0.010291969351034566</v>
      </c>
      <c r="J18" s="87"/>
    </row>
    <row r="19" spans="1:10" ht="12.75" outlineLevel="1">
      <c r="A19" s="2" t="s">
        <v>252</v>
      </c>
      <c r="C19" s="12">
        <v>0</v>
      </c>
      <c r="E19" s="12">
        <v>0</v>
      </c>
      <c r="F19" s="8">
        <v>4</v>
      </c>
      <c r="G19" s="12">
        <v>0.00013867221355520887</v>
      </c>
      <c r="H19" s="4">
        <v>4.622407118506962E-05</v>
      </c>
      <c r="I19" s="9">
        <f t="shared" si="0"/>
        <v>0.0003413544613060951</v>
      </c>
      <c r="J19" s="87"/>
    </row>
    <row r="20" spans="1:10" ht="12.75" outlineLevel="1">
      <c r="A20" s="2" t="s">
        <v>227</v>
      </c>
      <c r="B20" s="8">
        <v>366</v>
      </c>
      <c r="C20" s="12">
        <v>0.026148460384368077</v>
      </c>
      <c r="E20" s="12">
        <v>0</v>
      </c>
      <c r="F20" s="8">
        <v>627</v>
      </c>
      <c r="G20" s="12">
        <v>0.021736869474778993</v>
      </c>
      <c r="H20" s="4">
        <v>0.01596177661971569</v>
      </c>
      <c r="I20" s="9">
        <f t="shared" si="0"/>
        <v>0.11787416209395199</v>
      </c>
      <c r="J20" s="87"/>
    </row>
    <row r="21" spans="1:10" ht="12.75" outlineLevel="1">
      <c r="A21" s="2" t="s">
        <v>255</v>
      </c>
      <c r="C21" s="12">
        <v>0</v>
      </c>
      <c r="E21" s="12">
        <v>0</v>
      </c>
      <c r="F21" s="8">
        <v>45</v>
      </c>
      <c r="G21" s="12">
        <v>0.0015600624024961</v>
      </c>
      <c r="H21" s="4">
        <v>0.0005200208008320333</v>
      </c>
      <c r="I21" s="9">
        <f t="shared" si="0"/>
        <v>0.0038402376896935703</v>
      </c>
      <c r="J21" s="87"/>
    </row>
    <row r="22" spans="1:10" ht="12.75" outlineLevel="1">
      <c r="A22" s="2" t="s">
        <v>268</v>
      </c>
      <c r="B22" s="8">
        <v>22</v>
      </c>
      <c r="C22" s="12">
        <v>0.001571765378295349</v>
      </c>
      <c r="D22" s="8">
        <v>8</v>
      </c>
      <c r="E22" s="12">
        <v>0.0015270089711777056</v>
      </c>
      <c r="F22" s="8">
        <v>63</v>
      </c>
      <c r="G22" s="12">
        <v>0.00218408736349454</v>
      </c>
      <c r="H22" s="4">
        <v>0.0017609539043225316</v>
      </c>
      <c r="I22" s="9">
        <f t="shared" si="0"/>
        <v>0.013004252026789044</v>
      </c>
      <c r="J22" s="87"/>
    </row>
    <row r="23" spans="1:10" ht="12.75" outlineLevel="1">
      <c r="A23" s="2" t="s">
        <v>260</v>
      </c>
      <c r="C23" s="12">
        <v>0</v>
      </c>
      <c r="E23" s="12">
        <v>0</v>
      </c>
      <c r="F23" s="8">
        <v>14</v>
      </c>
      <c r="G23" s="12">
        <v>0.00048535274744323104</v>
      </c>
      <c r="H23" s="4">
        <v>0.0001617842491477437</v>
      </c>
      <c r="I23" s="9">
        <f t="shared" si="0"/>
        <v>0.001194740614571333</v>
      </c>
      <c r="J23" s="87"/>
    </row>
    <row r="24" spans="1:10" ht="12" customHeight="1" outlineLevel="1">
      <c r="A24" s="2" t="s">
        <v>250</v>
      </c>
      <c r="B24" s="8">
        <v>4</v>
      </c>
      <c r="C24" s="12">
        <v>0.0002857755233264271</v>
      </c>
      <c r="D24" s="8">
        <v>31</v>
      </c>
      <c r="E24" s="12">
        <v>0.005917159763313609</v>
      </c>
      <c r="F24" s="8">
        <v>103</v>
      </c>
      <c r="G24" s="12">
        <v>0.0035708094990466285</v>
      </c>
      <c r="H24" s="4">
        <v>0.0032579149285622212</v>
      </c>
      <c r="I24" s="9">
        <f t="shared" si="0"/>
        <v>0.024058975484176993</v>
      </c>
      <c r="J24" s="87"/>
    </row>
    <row r="25" spans="1:10" ht="12.75" outlineLevel="1">
      <c r="A25" s="2" t="s">
        <v>253</v>
      </c>
      <c r="C25" s="12">
        <v>0</v>
      </c>
      <c r="E25" s="12">
        <v>0</v>
      </c>
      <c r="F25" s="8">
        <v>14</v>
      </c>
      <c r="G25" s="12">
        <v>0.00048535274744323104</v>
      </c>
      <c r="H25" s="4">
        <v>0.0001617842491477437</v>
      </c>
      <c r="I25" s="9">
        <f t="shared" si="0"/>
        <v>0.001194740614571333</v>
      </c>
      <c r="J25" s="87"/>
    </row>
    <row r="26" spans="1:10" ht="12.75" outlineLevel="1">
      <c r="A26" s="2" t="s">
        <v>254</v>
      </c>
      <c r="C26" s="12">
        <v>0</v>
      </c>
      <c r="E26" s="12">
        <v>0</v>
      </c>
      <c r="F26" s="8">
        <v>21</v>
      </c>
      <c r="G26" s="12">
        <v>0.0007280291211648466</v>
      </c>
      <c r="H26" s="4">
        <v>0.00024267637372161555</v>
      </c>
      <c r="I26" s="9">
        <f t="shared" si="0"/>
        <v>0.0017921109218569996</v>
      </c>
      <c r="J26" s="87"/>
    </row>
    <row r="27" spans="1:10" ht="12.75" outlineLevel="1">
      <c r="A27" t="s">
        <v>7</v>
      </c>
      <c r="B27" s="8">
        <v>1</v>
      </c>
      <c r="C27" s="12">
        <v>7.144388083160678E-05</v>
      </c>
      <c r="E27" s="12">
        <v>0</v>
      </c>
      <c r="F27" s="8">
        <v>19</v>
      </c>
      <c r="G27" s="12">
        <v>0.0006586930143872422</v>
      </c>
      <c r="H27" s="4">
        <v>0.00024337896507294966</v>
      </c>
      <c r="I27" s="9">
        <f t="shared" si="0"/>
        <v>0.0017972994023630273</v>
      </c>
      <c r="J27" s="87"/>
    </row>
    <row r="28" spans="1:10" ht="12.75" outlineLevel="1">
      <c r="A28" t="s">
        <v>283</v>
      </c>
      <c r="C28" s="12">
        <v>0</v>
      </c>
      <c r="D28" s="8">
        <v>1</v>
      </c>
      <c r="E28" s="12">
        <v>0.0001908761213972132</v>
      </c>
      <c r="F28" s="8">
        <v>9</v>
      </c>
      <c r="G28" s="12">
        <v>0.00031201248049921997</v>
      </c>
      <c r="H28" s="4">
        <v>0.0001676295339654777</v>
      </c>
      <c r="I28" s="9">
        <f t="shared" si="0"/>
        <v>0.0012379067399035121</v>
      </c>
      <c r="J28" s="87"/>
    </row>
    <row r="29" spans="1:10" ht="12.75" outlineLevel="1">
      <c r="A29" t="s">
        <v>299</v>
      </c>
      <c r="B29" s="8">
        <v>41</v>
      </c>
      <c r="C29" s="12">
        <v>0.0029291991140958777</v>
      </c>
      <c r="E29" s="12">
        <v>0</v>
      </c>
      <c r="G29" s="12">
        <v>0</v>
      </c>
      <c r="H29" s="4">
        <v>0.0009763997046986259</v>
      </c>
      <c r="I29" s="9">
        <f t="shared" si="0"/>
        <v>0.007210494157522091</v>
      </c>
      <c r="J29" s="87"/>
    </row>
    <row r="30" spans="1:10" ht="12.75" outlineLevel="1">
      <c r="A30" t="s">
        <v>47</v>
      </c>
      <c r="B30" s="8">
        <v>39</v>
      </c>
      <c r="C30" s="12">
        <v>0.0027863113524326643</v>
      </c>
      <c r="D30" s="8">
        <v>96</v>
      </c>
      <c r="E30" s="12">
        <v>0.01832410765413247</v>
      </c>
      <c r="F30" s="8">
        <v>240</v>
      </c>
      <c r="G30" s="12">
        <v>0.008320332813312533</v>
      </c>
      <c r="H30" s="4">
        <v>0.00981025060662589</v>
      </c>
      <c r="I30" s="9">
        <f t="shared" si="0"/>
        <v>0.07244651380219029</v>
      </c>
      <c r="J30" s="87"/>
    </row>
    <row r="31" spans="1:10" ht="12.75" outlineLevel="1">
      <c r="A31" t="s">
        <v>46</v>
      </c>
      <c r="C31" s="12">
        <v>0</v>
      </c>
      <c r="E31" s="12">
        <v>0</v>
      </c>
      <c r="F31" s="8">
        <v>1</v>
      </c>
      <c r="G31" s="12">
        <v>3.4668053388802216E-05</v>
      </c>
      <c r="H31" s="4">
        <v>1.1556017796267405E-05</v>
      </c>
      <c r="I31" s="9">
        <f t="shared" si="0"/>
        <v>8.533861532652377E-05</v>
      </c>
      <c r="J31" s="87"/>
    </row>
    <row r="32" spans="1:10" ht="12.75" outlineLevel="1">
      <c r="A32" t="s">
        <v>298</v>
      </c>
      <c r="B32" s="8">
        <v>4</v>
      </c>
      <c r="C32" s="12">
        <v>0.0002857755233264271</v>
      </c>
      <c r="E32" s="12">
        <v>0</v>
      </c>
      <c r="G32" s="12">
        <v>0</v>
      </c>
      <c r="H32" s="4">
        <v>9.525850777547571E-05</v>
      </c>
      <c r="I32" s="9">
        <f t="shared" si="0"/>
        <v>0.0007034628446363016</v>
      </c>
      <c r="J32" s="87"/>
    </row>
    <row r="33" spans="1:10" ht="12.75" outlineLevel="1">
      <c r="A33" t="s">
        <v>141</v>
      </c>
      <c r="C33" s="12">
        <v>0</v>
      </c>
      <c r="D33" s="8">
        <v>32</v>
      </c>
      <c r="E33" s="12">
        <v>0.006108035884710822</v>
      </c>
      <c r="F33" s="8">
        <v>187</v>
      </c>
      <c r="G33" s="12">
        <v>0.006482925983706015</v>
      </c>
      <c r="H33" s="4">
        <v>0.004196987289472279</v>
      </c>
      <c r="I33" s="9">
        <f t="shared" si="0"/>
        <v>0.030993815528933488</v>
      </c>
      <c r="J33" s="87"/>
    </row>
    <row r="34" spans="1:10" ht="12.75" outlineLevel="1">
      <c r="A34" t="s">
        <v>226</v>
      </c>
      <c r="C34" s="12">
        <v>0</v>
      </c>
      <c r="D34" s="8">
        <v>7</v>
      </c>
      <c r="E34" s="12">
        <v>0.0013361328497804924</v>
      </c>
      <c r="F34" s="8">
        <v>34</v>
      </c>
      <c r="G34" s="12">
        <v>0.0011787138152192754</v>
      </c>
      <c r="H34" s="4">
        <v>0.0008382822216665893</v>
      </c>
      <c r="I34" s="9">
        <f t="shared" si="0"/>
        <v>0.006190527334855396</v>
      </c>
      <c r="J34" s="87"/>
    </row>
    <row r="35" spans="1:10" ht="12.75" outlineLevel="1">
      <c r="A35" t="s">
        <v>11</v>
      </c>
      <c r="B35" s="8">
        <v>123</v>
      </c>
      <c r="C35" s="12">
        <v>0.008787597342287633</v>
      </c>
      <c r="D35" s="8">
        <v>64</v>
      </c>
      <c r="E35" s="12">
        <v>0.012216071769421645</v>
      </c>
      <c r="F35" s="8">
        <v>348</v>
      </c>
      <c r="G35" s="12">
        <v>0.012064482579303173</v>
      </c>
      <c r="H35" s="4">
        <v>0.011022717230337481</v>
      </c>
      <c r="I35" s="9">
        <f t="shared" si="0"/>
        <v>0.08140030953194362</v>
      </c>
      <c r="J35" s="87"/>
    </row>
    <row r="36" spans="1:10" ht="12.75" outlineLevel="1">
      <c r="A36" t="s">
        <v>90</v>
      </c>
      <c r="B36" s="8">
        <v>11</v>
      </c>
      <c r="C36" s="12">
        <v>0.0007858826891476745</v>
      </c>
      <c r="D36" s="8">
        <v>46</v>
      </c>
      <c r="E36" s="12">
        <v>0.008780301584271807</v>
      </c>
      <c r="F36" s="8">
        <v>164</v>
      </c>
      <c r="G36" s="12">
        <v>0.005685560755763564</v>
      </c>
      <c r="H36" s="4">
        <v>0.005083915009727682</v>
      </c>
      <c r="I36" s="9">
        <f t="shared" si="0"/>
        <v>0.03754357902668045</v>
      </c>
      <c r="J36" s="87"/>
    </row>
    <row r="37" spans="1:10" ht="12.75" outlineLevel="1">
      <c r="A37" t="s">
        <v>94</v>
      </c>
      <c r="B37" s="8">
        <v>92</v>
      </c>
      <c r="C37" s="12">
        <v>0.0065728370365078235</v>
      </c>
      <c r="D37" s="8">
        <v>66</v>
      </c>
      <c r="E37" s="12">
        <v>0.012597824012216072</v>
      </c>
      <c r="F37" s="8">
        <v>220</v>
      </c>
      <c r="G37" s="12">
        <v>0.007626971745536488</v>
      </c>
      <c r="H37" s="4">
        <v>0.008932544264753461</v>
      </c>
      <c r="I37" s="9">
        <f t="shared" si="0"/>
        <v>0.06596484812814686</v>
      </c>
      <c r="J37" s="87"/>
    </row>
    <row r="38" spans="1:10" ht="12.75" outlineLevel="1">
      <c r="A38" t="s">
        <v>97</v>
      </c>
      <c r="B38" s="8">
        <v>2</v>
      </c>
      <c r="C38" s="12">
        <v>0.00014288776166321355</v>
      </c>
      <c r="D38" s="8">
        <v>29</v>
      </c>
      <c r="E38" s="12">
        <v>0.005535407520519183</v>
      </c>
      <c r="F38" s="8">
        <v>112</v>
      </c>
      <c r="G38" s="12">
        <v>0.0038828219795458484</v>
      </c>
      <c r="H38" s="4">
        <v>0.0031870390872427486</v>
      </c>
      <c r="I38" s="9">
        <f t="shared" si="0"/>
        <v>0.02353557319586797</v>
      </c>
      <c r="J38" s="87"/>
    </row>
    <row r="39" spans="1:10" ht="12.75" outlineLevel="1">
      <c r="A39" t="s">
        <v>101</v>
      </c>
      <c r="B39" s="8">
        <v>2</v>
      </c>
      <c r="C39" s="12">
        <v>0.00014288776166321355</v>
      </c>
      <c r="E39" s="12">
        <v>0</v>
      </c>
      <c r="F39" s="8">
        <v>47</v>
      </c>
      <c r="G39" s="12">
        <v>0.0016293985092737044</v>
      </c>
      <c r="H39" s="4">
        <v>0.000590762090312306</v>
      </c>
      <c r="I39" s="9">
        <f t="shared" si="0"/>
        <v>0.0043626463426647685</v>
      </c>
      <c r="J39" s="87"/>
    </row>
    <row r="40" spans="1:10" ht="12.75" outlineLevel="1">
      <c r="A40" t="s">
        <v>108</v>
      </c>
      <c r="B40" s="8">
        <v>75</v>
      </c>
      <c r="C40" s="12">
        <v>0.005358291062370508</v>
      </c>
      <c r="D40" s="8">
        <v>72</v>
      </c>
      <c r="E40" s="12">
        <v>0.01374308074059935</v>
      </c>
      <c r="F40" s="8">
        <v>284</v>
      </c>
      <c r="G40" s="12">
        <v>0.00984572716241983</v>
      </c>
      <c r="H40" s="4">
        <v>0.00964903298846323</v>
      </c>
      <c r="I40" s="9">
        <f t="shared" si="0"/>
        <v>0.07125595763112888</v>
      </c>
      <c r="J40" s="87"/>
    </row>
    <row r="41" spans="1:10" ht="12.75" outlineLevel="1">
      <c r="A41" t="s">
        <v>110</v>
      </c>
      <c r="B41" s="8">
        <v>35</v>
      </c>
      <c r="C41" s="12">
        <v>0.002500535829106237</v>
      </c>
      <c r="E41" s="12">
        <v>0</v>
      </c>
      <c r="F41" s="8">
        <v>4</v>
      </c>
      <c r="G41" s="12">
        <v>0.00013867221355520887</v>
      </c>
      <c r="H41" s="4">
        <v>0.000879736014220482</v>
      </c>
      <c r="I41" s="9">
        <f t="shared" si="0"/>
        <v>0.006496654351873734</v>
      </c>
      <c r="J41" s="87"/>
    </row>
    <row r="42" spans="1:10" ht="12.75" outlineLevel="1">
      <c r="A42" t="s">
        <v>125</v>
      </c>
      <c r="B42" s="8">
        <v>58</v>
      </c>
      <c r="C42" s="12">
        <v>0.004143745088233193</v>
      </c>
      <c r="D42" s="8">
        <v>51</v>
      </c>
      <c r="E42" s="12">
        <v>0.009734682191257874</v>
      </c>
      <c r="F42" s="8">
        <v>310</v>
      </c>
      <c r="G42" s="12">
        <v>0.010747096550528688</v>
      </c>
      <c r="H42" s="4">
        <v>0.008208507943339919</v>
      </c>
      <c r="I42" s="9">
        <f t="shared" si="0"/>
        <v>0.06061800129865346</v>
      </c>
      <c r="J42" s="87"/>
    </row>
    <row r="43" spans="1:10" ht="12.75" outlineLevel="1">
      <c r="A43" t="s">
        <v>123</v>
      </c>
      <c r="B43" s="8">
        <v>10</v>
      </c>
      <c r="C43" s="12">
        <v>0.0007144388083160677</v>
      </c>
      <c r="E43" s="12">
        <v>0</v>
      </c>
      <c r="F43" s="8">
        <v>51</v>
      </c>
      <c r="G43" s="12">
        <v>0.001768070722828913</v>
      </c>
      <c r="H43" s="4">
        <v>0.0008275031770483269</v>
      </c>
      <c r="I43" s="9">
        <f t="shared" si="0"/>
        <v>0.006110926493243466</v>
      </c>
      <c r="J43" s="87"/>
    </row>
    <row r="44" spans="1:10" ht="12" customHeight="1">
      <c r="A44" s="1" t="s">
        <v>12</v>
      </c>
      <c r="B44" s="6">
        <v>1575</v>
      </c>
      <c r="C44" s="15">
        <v>0.11252411230978067</v>
      </c>
      <c r="D44" s="6">
        <v>647</v>
      </c>
      <c r="E44" s="15">
        <v>0.12349685054399695</v>
      </c>
      <c r="F44" s="6">
        <v>4910</v>
      </c>
      <c r="G44" s="15">
        <v>0.1702201421390189</v>
      </c>
      <c r="H44" s="4">
        <v>0.1354137016642655</v>
      </c>
      <c r="I44" s="9">
        <f>SUM(I8:I43)</f>
        <v>1.0000000000000002</v>
      </c>
      <c r="J44" s="103">
        <f>+J5</f>
        <v>91698</v>
      </c>
    </row>
    <row r="45" spans="2:10" s="3" customFormat="1" ht="12.75">
      <c r="B45" s="8"/>
      <c r="C45" s="12"/>
      <c r="D45" s="8"/>
      <c r="E45" s="12"/>
      <c r="F45" s="8"/>
      <c r="G45" s="12"/>
      <c r="H45" s="13"/>
      <c r="I45" s="6"/>
      <c r="J45" s="88"/>
    </row>
  </sheetData>
  <mergeCells count="1">
    <mergeCell ref="I1:K2"/>
  </mergeCells>
  <printOptions/>
  <pageMargins left="0.5" right="0.5" top="1" bottom="1" header="0.5" footer="0.5"/>
  <pageSetup fitToHeight="0" fitToWidth="1"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="90" zoomScaleNormal="9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 outlineLevelRow="1" outlineLevelCol="1"/>
  <cols>
    <col min="1" max="1" width="44.8515625" style="0" customWidth="1"/>
    <col min="2" max="2" width="0" style="8" hidden="1" customWidth="1" outlineLevel="1"/>
    <col min="3" max="3" width="0" style="12" hidden="1" customWidth="1" outlineLevel="1"/>
    <col min="4" max="4" width="14.7109375" style="8" hidden="1" customWidth="1" outlineLevel="1"/>
    <col min="5" max="5" width="0" style="12" hidden="1" customWidth="1" outlineLevel="1"/>
    <col min="6" max="6" width="0" style="8" hidden="1" customWidth="1" outlineLevel="1"/>
    <col min="7" max="7" width="0" style="12" hidden="1" customWidth="1" outlineLevel="1"/>
    <col min="8" max="8" width="12.7109375" style="5" hidden="1" customWidth="1" outlineLevel="1"/>
    <col min="9" max="9" width="9.140625" style="1" customWidth="1" collapsed="1"/>
    <col min="10" max="10" width="12.8515625" style="1" customWidth="1"/>
    <col min="11" max="11" width="9.57421875" style="0" bestFit="1" customWidth="1"/>
    <col min="12" max="12" width="12.00390625" style="0" bestFit="1" customWidth="1"/>
  </cols>
  <sheetData>
    <row r="1" spans="1:11" ht="12.75" customHeight="1" thickBot="1">
      <c r="A1" s="1" t="s">
        <v>0</v>
      </c>
      <c r="I1" s="112" t="s">
        <v>221</v>
      </c>
      <c r="J1" s="113"/>
      <c r="K1" s="114"/>
    </row>
    <row r="2" spans="1:11" ht="13.5" thickBot="1">
      <c r="A2" s="21" t="s">
        <v>323</v>
      </c>
      <c r="I2" s="115"/>
      <c r="J2" s="116"/>
      <c r="K2" s="117"/>
    </row>
    <row r="3" spans="1:11" ht="12.75">
      <c r="A3" s="28" t="s">
        <v>336</v>
      </c>
      <c r="F3" s="8" t="s">
        <v>310</v>
      </c>
      <c r="I3" s="98"/>
      <c r="J3" s="99" t="s">
        <v>322</v>
      </c>
      <c r="K3" s="100"/>
    </row>
    <row r="4" spans="2:11" ht="12.75">
      <c r="B4" s="8" t="s">
        <v>2</v>
      </c>
      <c r="C4" s="12" t="s">
        <v>217</v>
      </c>
      <c r="D4" s="8" t="s">
        <v>127</v>
      </c>
      <c r="E4" s="12" t="s">
        <v>217</v>
      </c>
      <c r="F4" s="8" t="s">
        <v>127</v>
      </c>
      <c r="G4" s="12" t="s">
        <v>217</v>
      </c>
      <c r="H4" s="4" t="s">
        <v>219</v>
      </c>
      <c r="I4" s="101"/>
      <c r="J4" s="10" t="s">
        <v>333</v>
      </c>
      <c r="K4" s="11"/>
    </row>
    <row r="5" spans="1:11" ht="12.75">
      <c r="A5" s="1" t="s">
        <v>17</v>
      </c>
      <c r="B5" s="14" t="s">
        <v>3</v>
      </c>
      <c r="C5" s="12" t="s">
        <v>167</v>
      </c>
      <c r="D5" s="14" t="s">
        <v>128</v>
      </c>
      <c r="E5" s="12" t="s">
        <v>167</v>
      </c>
      <c r="F5" s="14" t="s">
        <v>179</v>
      </c>
      <c r="G5" s="12" t="s">
        <v>167</v>
      </c>
      <c r="H5" s="4" t="s">
        <v>218</v>
      </c>
      <c r="I5" s="102"/>
      <c r="J5" s="38">
        <v>178791</v>
      </c>
      <c r="K5" s="39"/>
    </row>
    <row r="6" ht="12.75">
      <c r="A6" s="1"/>
    </row>
    <row r="7" spans="1:10" ht="12.75">
      <c r="A7" s="1" t="s">
        <v>327</v>
      </c>
      <c r="J7" s="87"/>
    </row>
    <row r="8" spans="1:10" ht="12.75" outlineLevel="1">
      <c r="A8" t="s">
        <v>43</v>
      </c>
      <c r="B8" s="8">
        <v>12</v>
      </c>
      <c r="C8" s="12">
        <v>0.0008573265699792813</v>
      </c>
      <c r="D8" s="8">
        <v>14</v>
      </c>
      <c r="E8" s="12">
        <v>0.0026722656995609847</v>
      </c>
      <c r="F8" s="8">
        <v>107</v>
      </c>
      <c r="G8" s="12">
        <v>0.0037094817126018375</v>
      </c>
      <c r="H8" s="4">
        <v>0.0024130246607140344</v>
      </c>
      <c r="I8" s="9">
        <f aca="true" t="shared" si="0" ref="I8:I36">+H8/$H$97</f>
        <v>0.009138622721355367</v>
      </c>
      <c r="J8" s="87"/>
    </row>
    <row r="9" spans="1:10" ht="12.75" outlineLevel="1">
      <c r="A9" t="s">
        <v>9</v>
      </c>
      <c r="C9" s="12">
        <v>0</v>
      </c>
      <c r="E9" s="12">
        <v>0</v>
      </c>
      <c r="F9" s="8">
        <v>17</v>
      </c>
      <c r="G9" s="12">
        <v>0.0005893569076096377</v>
      </c>
      <c r="H9" s="4">
        <v>0.0001964523025365459</v>
      </c>
      <c r="I9" s="9">
        <f t="shared" si="0"/>
        <v>0.0007440054404963319</v>
      </c>
      <c r="J9" s="87"/>
    </row>
    <row r="10" spans="1:10" ht="12.75" outlineLevel="1">
      <c r="A10" t="s">
        <v>18</v>
      </c>
      <c r="B10" s="8">
        <v>3</v>
      </c>
      <c r="C10" s="12">
        <v>0.00021433164249482032</v>
      </c>
      <c r="E10" s="12">
        <v>0</v>
      </c>
      <c r="F10" s="8">
        <v>17</v>
      </c>
      <c r="G10" s="12">
        <v>0.0005893569076096377</v>
      </c>
      <c r="H10" s="4">
        <v>0.00026789618336815264</v>
      </c>
      <c r="I10" s="9">
        <f t="shared" si="0"/>
        <v>0.0010145781715998458</v>
      </c>
      <c r="J10" s="87"/>
    </row>
    <row r="11" spans="1:10" ht="12.75" outlineLevel="1">
      <c r="A11" t="s">
        <v>20</v>
      </c>
      <c r="C11" s="12">
        <v>0</v>
      </c>
      <c r="E11" s="12">
        <v>0</v>
      </c>
      <c r="F11" s="8">
        <v>14</v>
      </c>
      <c r="G11" s="12">
        <v>0.00048535274744323104</v>
      </c>
      <c r="H11" s="4">
        <v>0.0001617842491477437</v>
      </c>
      <c r="I11" s="9">
        <f t="shared" si="0"/>
        <v>0.0006127103627616851</v>
      </c>
      <c r="J11" s="87"/>
    </row>
    <row r="12" spans="1:10" ht="12.75" outlineLevel="1">
      <c r="A12" t="s">
        <v>157</v>
      </c>
      <c r="C12" s="12">
        <v>0</v>
      </c>
      <c r="D12" s="8">
        <v>19</v>
      </c>
      <c r="E12" s="12">
        <v>0.003626646306547051</v>
      </c>
      <c r="F12" s="8">
        <v>38</v>
      </c>
      <c r="G12" s="12">
        <v>0.0013173860287744843</v>
      </c>
      <c r="H12" s="4">
        <v>0.0016480107784405118</v>
      </c>
      <c r="I12" s="9">
        <f t="shared" si="0"/>
        <v>0.006241357160617854</v>
      </c>
      <c r="J12" s="87"/>
    </row>
    <row r="13" spans="1:10" ht="12.75" outlineLevel="1">
      <c r="A13" t="s">
        <v>22</v>
      </c>
      <c r="B13" s="8">
        <v>496</v>
      </c>
      <c r="C13" s="12">
        <v>0.03543616489247696</v>
      </c>
      <c r="D13" s="8">
        <v>60</v>
      </c>
      <c r="E13" s="12">
        <v>0.011452567283832793</v>
      </c>
      <c r="F13" s="8">
        <v>67</v>
      </c>
      <c r="G13" s="12">
        <v>0.0023227595770497485</v>
      </c>
      <c r="H13" s="4">
        <v>0.016403830584453168</v>
      </c>
      <c r="I13" s="9">
        <f t="shared" si="0"/>
        <v>0.06212469409740248</v>
      </c>
      <c r="J13" s="87"/>
    </row>
    <row r="14" spans="1:10" ht="12.75" outlineLevel="1">
      <c r="A14" t="s">
        <v>207</v>
      </c>
      <c r="C14" s="12">
        <v>0</v>
      </c>
      <c r="E14" s="12">
        <v>0</v>
      </c>
      <c r="F14" s="8">
        <v>3</v>
      </c>
      <c r="G14" s="12">
        <v>0.00010400416016640666</v>
      </c>
      <c r="H14" s="4">
        <v>3.4668053388802216E-05</v>
      </c>
      <c r="I14" s="9">
        <f t="shared" si="0"/>
        <v>0.00013129507773464679</v>
      </c>
      <c r="J14" s="87"/>
    </row>
    <row r="15" spans="1:10" ht="12.75" outlineLevel="1">
      <c r="A15" t="s">
        <v>27</v>
      </c>
      <c r="B15" s="8">
        <v>66</v>
      </c>
      <c r="C15" s="12">
        <v>0.004715296134886047</v>
      </c>
      <c r="E15" s="12">
        <v>0</v>
      </c>
      <c r="F15" s="8">
        <v>48</v>
      </c>
      <c r="G15" s="12">
        <v>0.0016640665626625065</v>
      </c>
      <c r="H15" s="4">
        <v>0.0021264542325161845</v>
      </c>
      <c r="I15" s="9">
        <f t="shared" si="0"/>
        <v>0.00805332132803166</v>
      </c>
      <c r="J15" s="87"/>
    </row>
    <row r="16" spans="1:10" ht="12.75" outlineLevel="1">
      <c r="A16" t="s">
        <v>152</v>
      </c>
      <c r="C16" s="12">
        <v>0</v>
      </c>
      <c r="E16" s="12">
        <v>0</v>
      </c>
      <c r="F16" s="8">
        <v>3</v>
      </c>
      <c r="G16" s="12">
        <v>0.00010400416016640666</v>
      </c>
      <c r="H16" s="4">
        <v>3.4668053388802216E-05</v>
      </c>
      <c r="I16" s="9">
        <f t="shared" si="0"/>
        <v>0.00013129507773464679</v>
      </c>
      <c r="J16" s="87"/>
    </row>
    <row r="17" spans="1:10" ht="12.75" outlineLevel="1">
      <c r="A17" t="s">
        <v>243</v>
      </c>
      <c r="C17" s="12">
        <v>0</v>
      </c>
      <c r="E17" s="12">
        <v>0</v>
      </c>
      <c r="F17" s="8">
        <v>3</v>
      </c>
      <c r="G17" s="12">
        <v>0.00010400416016640666</v>
      </c>
      <c r="H17" s="4">
        <v>3.4668053388802216E-05</v>
      </c>
      <c r="I17" s="9">
        <f t="shared" si="0"/>
        <v>0.00013129507773464679</v>
      </c>
      <c r="J17" s="87"/>
    </row>
    <row r="18" spans="1:10" ht="12.75" outlineLevel="1">
      <c r="A18" t="s">
        <v>31</v>
      </c>
      <c r="B18" s="8">
        <v>9</v>
      </c>
      <c r="C18" s="12">
        <v>0.000642994927484461</v>
      </c>
      <c r="D18" s="8">
        <v>2</v>
      </c>
      <c r="E18" s="12">
        <v>0.0003817522427944264</v>
      </c>
      <c r="F18" s="8">
        <v>81</v>
      </c>
      <c r="G18" s="12">
        <v>0.0028081123244929796</v>
      </c>
      <c r="H18" s="4">
        <v>0.0012776198315906223</v>
      </c>
      <c r="I18" s="9">
        <f t="shared" si="0"/>
        <v>0.004838610152775374</v>
      </c>
      <c r="J18" s="87"/>
    </row>
    <row r="19" spans="1:10" ht="12.75" outlineLevel="1">
      <c r="A19" t="s">
        <v>238</v>
      </c>
      <c r="B19" s="8">
        <v>19</v>
      </c>
      <c r="C19" s="12">
        <v>0.0013574337358005287</v>
      </c>
      <c r="E19" s="12">
        <v>0</v>
      </c>
      <c r="F19" s="8">
        <v>54</v>
      </c>
      <c r="G19" s="12">
        <v>0.00187207488299532</v>
      </c>
      <c r="H19" s="4">
        <v>0.0010765028729319496</v>
      </c>
      <c r="I19" s="9">
        <f t="shared" si="0"/>
        <v>0.0040769386962125655</v>
      </c>
      <c r="J19" s="87"/>
    </row>
    <row r="20" spans="1:10" ht="12.75" outlineLevel="1">
      <c r="A20" t="s">
        <v>231</v>
      </c>
      <c r="C20" s="12">
        <v>0</v>
      </c>
      <c r="D20" s="8">
        <v>1</v>
      </c>
      <c r="E20" s="12">
        <v>0.0001908761213972132</v>
      </c>
      <c r="F20" s="8">
        <v>86</v>
      </c>
      <c r="G20" s="12">
        <v>0.002981452591436991</v>
      </c>
      <c r="H20" s="4">
        <v>0.001057442904278068</v>
      </c>
      <c r="I20" s="9">
        <f t="shared" si="0"/>
        <v>0.004004754658707892</v>
      </c>
      <c r="J20" s="87"/>
    </row>
    <row r="21" spans="1:10" ht="12.75" outlineLevel="1">
      <c r="A21" t="s">
        <v>182</v>
      </c>
      <c r="B21" s="8">
        <v>1</v>
      </c>
      <c r="C21" s="12">
        <v>7.144388083160678E-05</v>
      </c>
      <c r="E21" s="12">
        <v>0</v>
      </c>
      <c r="F21" s="8">
        <v>3</v>
      </c>
      <c r="G21" s="12">
        <v>0.00010400416016640666</v>
      </c>
      <c r="H21" s="4">
        <v>5.848268033267115E-05</v>
      </c>
      <c r="I21" s="9">
        <f t="shared" si="0"/>
        <v>0.00022148598810248487</v>
      </c>
      <c r="J21" s="87"/>
    </row>
    <row r="22" spans="1:10" ht="12.75" outlineLevel="1">
      <c r="A22" t="s">
        <v>234</v>
      </c>
      <c r="C22" s="12">
        <v>0</v>
      </c>
      <c r="D22" s="8">
        <v>2</v>
      </c>
      <c r="E22" s="12">
        <v>0.0003817522427944264</v>
      </c>
      <c r="F22" s="8">
        <v>3</v>
      </c>
      <c r="G22" s="12">
        <v>0.00010400416016640666</v>
      </c>
      <c r="H22" s="4">
        <v>0.00016191880098694435</v>
      </c>
      <c r="I22" s="9">
        <f t="shared" si="0"/>
        <v>0.0006132199383640146</v>
      </c>
      <c r="J22" s="87"/>
    </row>
    <row r="23" spans="1:10" ht="12.75" outlineLevel="1">
      <c r="A23" t="s">
        <v>7</v>
      </c>
      <c r="C23" s="12">
        <v>0</v>
      </c>
      <c r="D23" s="8">
        <v>1</v>
      </c>
      <c r="E23" s="12">
        <v>0.0001908761213972132</v>
      </c>
      <c r="F23" s="8">
        <v>9</v>
      </c>
      <c r="G23" s="12">
        <v>0.00031201248049921997</v>
      </c>
      <c r="H23" s="4">
        <v>0.0001676295339654777</v>
      </c>
      <c r="I23" s="9">
        <f t="shared" si="0"/>
        <v>0.0006348476635186243</v>
      </c>
      <c r="J23" s="87"/>
    </row>
    <row r="24" spans="1:10" ht="12.75" outlineLevel="1">
      <c r="A24" t="s">
        <v>223</v>
      </c>
      <c r="B24" s="8">
        <v>3</v>
      </c>
      <c r="C24" s="12">
        <v>0.00021433164249482032</v>
      </c>
      <c r="D24" s="8">
        <v>4</v>
      </c>
      <c r="E24" s="12">
        <v>0.0007635044855888528</v>
      </c>
      <c r="F24" s="8">
        <v>28</v>
      </c>
      <c r="G24" s="12">
        <v>0.0009707054948864621</v>
      </c>
      <c r="H24" s="4">
        <v>0.0006495138743233785</v>
      </c>
      <c r="I24" s="9">
        <f t="shared" si="0"/>
        <v>0.00245984317788562</v>
      </c>
      <c r="J24" s="87"/>
    </row>
    <row r="25" spans="1:10" ht="12.75" outlineLevel="1">
      <c r="A25" t="s">
        <v>242</v>
      </c>
      <c r="C25" s="12">
        <v>0</v>
      </c>
      <c r="E25" s="12">
        <v>0</v>
      </c>
      <c r="F25" s="8">
        <v>37</v>
      </c>
      <c r="G25" s="12">
        <v>0.001282717975385682</v>
      </c>
      <c r="H25" s="4">
        <v>0.000427572658461894</v>
      </c>
      <c r="I25" s="9">
        <f t="shared" si="0"/>
        <v>0.0016193059587273104</v>
      </c>
      <c r="J25" s="87"/>
    </row>
    <row r="26" spans="1:10" ht="12.75" outlineLevel="1">
      <c r="A26" t="s">
        <v>48</v>
      </c>
      <c r="B26" s="8">
        <v>23</v>
      </c>
      <c r="C26" s="12">
        <v>0.0016432092591269559</v>
      </c>
      <c r="D26" s="8">
        <v>3</v>
      </c>
      <c r="E26" s="12">
        <v>0.0005726283641916397</v>
      </c>
      <c r="F26" s="8">
        <v>91</v>
      </c>
      <c r="G26" s="12">
        <v>0.0031547928583810017</v>
      </c>
      <c r="H26" s="4">
        <v>0.0017902101605665325</v>
      </c>
      <c r="I26" s="9">
        <f t="shared" si="0"/>
        <v>0.00677989558735528</v>
      </c>
      <c r="J26" s="87"/>
    </row>
    <row r="27" spans="1:10" ht="12.75" outlineLevel="1">
      <c r="A27" t="s">
        <v>290</v>
      </c>
      <c r="B27" s="8">
        <v>367</v>
      </c>
      <c r="C27" s="12">
        <v>0.026219904265199687</v>
      </c>
      <c r="D27" s="8">
        <v>11</v>
      </c>
      <c r="E27" s="12">
        <v>0.0020996373353693453</v>
      </c>
      <c r="F27" s="8">
        <v>11</v>
      </c>
      <c r="G27" s="12">
        <v>0.0003813485872768244</v>
      </c>
      <c r="H27" s="4">
        <v>0.009566963395948619</v>
      </c>
      <c r="I27" s="9">
        <f t="shared" si="0"/>
        <v>0.036232066123485125</v>
      </c>
      <c r="J27" s="87"/>
    </row>
    <row r="28" spans="1:10" ht="12.75" outlineLevel="1">
      <c r="A28" t="s">
        <v>51</v>
      </c>
      <c r="B28" s="8">
        <v>567</v>
      </c>
      <c r="C28" s="12">
        <v>0.04050868043152104</v>
      </c>
      <c r="D28" s="8">
        <v>122</v>
      </c>
      <c r="E28" s="12">
        <v>0.02328688681046001</v>
      </c>
      <c r="F28" s="8">
        <v>286</v>
      </c>
      <c r="G28" s="12">
        <v>0.009915063269197435</v>
      </c>
      <c r="H28" s="4">
        <v>0.024570210170392823</v>
      </c>
      <c r="I28" s="9">
        <f t="shared" si="0"/>
        <v>0.09305246008765858</v>
      </c>
      <c r="J28" s="87"/>
    </row>
    <row r="29" spans="1:10" ht="12.75" outlineLevel="1">
      <c r="A29" t="s">
        <v>49</v>
      </c>
      <c r="C29" s="12">
        <v>0</v>
      </c>
      <c r="D29" s="8">
        <v>10</v>
      </c>
      <c r="E29" s="12">
        <v>0.001908761213972132</v>
      </c>
      <c r="F29" s="8">
        <v>65</v>
      </c>
      <c r="G29" s="12">
        <v>0.002253423470272144</v>
      </c>
      <c r="H29" s="4">
        <v>0.001387394894748092</v>
      </c>
      <c r="I29" s="9">
        <f t="shared" si="0"/>
        <v>0.005254350987397519</v>
      </c>
      <c r="J29" s="87"/>
    </row>
    <row r="30" spans="1:10" ht="12.75" outlineLevel="1">
      <c r="A30" t="s">
        <v>279</v>
      </c>
      <c r="C30" s="12">
        <v>0</v>
      </c>
      <c r="D30" s="8">
        <v>5</v>
      </c>
      <c r="E30" s="12">
        <v>0.000954380606986066</v>
      </c>
      <c r="F30" s="8">
        <v>4</v>
      </c>
      <c r="G30" s="12">
        <v>0.00013867221355520887</v>
      </c>
      <c r="H30" s="4">
        <v>0.00036435094018042493</v>
      </c>
      <c r="I30" s="9">
        <f t="shared" si="0"/>
        <v>0.001379872255219615</v>
      </c>
      <c r="J30" s="87"/>
    </row>
    <row r="31" spans="1:10" ht="12.75" outlineLevel="1">
      <c r="A31" t="s">
        <v>263</v>
      </c>
      <c r="B31" s="8">
        <v>3</v>
      </c>
      <c r="C31" s="12">
        <v>0.00021433164249482032</v>
      </c>
      <c r="D31" s="8">
        <v>10</v>
      </c>
      <c r="E31" s="12">
        <v>0.001908761213972132</v>
      </c>
      <c r="F31" s="8">
        <v>2</v>
      </c>
      <c r="G31" s="12">
        <v>6.933610677760443E-05</v>
      </c>
      <c r="H31" s="4">
        <v>0.0007308096544148523</v>
      </c>
      <c r="I31" s="9">
        <f t="shared" si="0"/>
        <v>0.002767727086073451</v>
      </c>
      <c r="J31" s="87"/>
    </row>
    <row r="32" spans="1:10" ht="12.75" outlineLevel="1">
      <c r="A32" t="s">
        <v>50</v>
      </c>
      <c r="C32" s="12">
        <v>0</v>
      </c>
      <c r="D32" s="8">
        <v>6</v>
      </c>
      <c r="E32" s="12">
        <v>0.0011452567283832794</v>
      </c>
      <c r="F32" s="8">
        <v>11</v>
      </c>
      <c r="G32" s="12">
        <v>0.0003813485872768244</v>
      </c>
      <c r="H32" s="4">
        <v>0.000508868438553368</v>
      </c>
      <c r="I32" s="9">
        <f t="shared" si="0"/>
        <v>0.001927189866915142</v>
      </c>
      <c r="J32" s="87"/>
    </row>
    <row r="33" spans="1:10" ht="12.75" outlineLevel="1">
      <c r="A33" t="s">
        <v>183</v>
      </c>
      <c r="C33" s="12">
        <v>0</v>
      </c>
      <c r="E33" s="12">
        <v>0</v>
      </c>
      <c r="F33" s="8">
        <v>29</v>
      </c>
      <c r="G33" s="12">
        <v>0.0010053735482752643</v>
      </c>
      <c r="H33" s="4">
        <v>0.0003351245160917548</v>
      </c>
      <c r="I33" s="9">
        <f t="shared" si="0"/>
        <v>0.0012691857514349192</v>
      </c>
      <c r="J33" s="87"/>
    </row>
    <row r="34" spans="1:10" ht="12.75" outlineLevel="1">
      <c r="A34" t="s">
        <v>184</v>
      </c>
      <c r="C34" s="12">
        <v>0</v>
      </c>
      <c r="D34" s="8">
        <v>7</v>
      </c>
      <c r="E34" s="12">
        <v>0.0013361328497804924</v>
      </c>
      <c r="F34" s="8">
        <v>10</v>
      </c>
      <c r="G34" s="12">
        <v>0.0003466805338880222</v>
      </c>
      <c r="H34" s="4">
        <v>0.0005609377945561715</v>
      </c>
      <c r="I34" s="9">
        <f t="shared" si="0"/>
        <v>0.0021243872713182766</v>
      </c>
      <c r="J34" s="87"/>
    </row>
    <row r="35" spans="1:10" ht="12.75" outlineLevel="1">
      <c r="A35" t="s">
        <v>173</v>
      </c>
      <c r="C35" s="12">
        <v>0</v>
      </c>
      <c r="D35" s="8">
        <v>20</v>
      </c>
      <c r="E35" s="12">
        <v>0.003817522427944264</v>
      </c>
      <c r="F35" s="8">
        <v>72</v>
      </c>
      <c r="G35" s="12">
        <v>0.0024960998439937598</v>
      </c>
      <c r="H35" s="4">
        <v>0.0021045407573126746</v>
      </c>
      <c r="I35" s="9">
        <f t="shared" si="0"/>
        <v>0.007970330471925201</v>
      </c>
      <c r="J35" s="87"/>
    </row>
    <row r="36" spans="1:10" ht="12.75" outlineLevel="1">
      <c r="A36" t="s">
        <v>55</v>
      </c>
      <c r="C36" s="12">
        <v>0</v>
      </c>
      <c r="E36" s="12">
        <v>0</v>
      </c>
      <c r="F36" s="8">
        <v>10</v>
      </c>
      <c r="G36" s="12">
        <v>0.0003466805338880222</v>
      </c>
      <c r="H36" s="4">
        <v>0.00011556017796267407</v>
      </c>
      <c r="I36" s="9">
        <f t="shared" si="0"/>
        <v>0.00043765025911548936</v>
      </c>
      <c r="J36" s="87"/>
    </row>
    <row r="37" spans="1:10" ht="12.75" outlineLevel="1">
      <c r="A37" t="s">
        <v>56</v>
      </c>
      <c r="B37" s="8">
        <v>10</v>
      </c>
      <c r="C37" s="12">
        <v>0.0007144388083160677</v>
      </c>
      <c r="D37" s="8">
        <v>3</v>
      </c>
      <c r="E37" s="12">
        <v>0.0005726283641916397</v>
      </c>
      <c r="F37" s="8">
        <v>23</v>
      </c>
      <c r="G37" s="12">
        <v>0.000797365227942451</v>
      </c>
      <c r="H37" s="4">
        <v>0.0006948108001500528</v>
      </c>
      <c r="I37" s="9">
        <f aca="true" t="shared" si="1" ref="I37:I96">+H37/$H$97</f>
        <v>0.0026313919905880576</v>
      </c>
      <c r="J37" s="87"/>
    </row>
    <row r="38" spans="1:10" ht="12.75" outlineLevel="1">
      <c r="A38" t="s">
        <v>58</v>
      </c>
      <c r="B38" s="8">
        <v>49</v>
      </c>
      <c r="C38" s="12">
        <v>0.003500750160748732</v>
      </c>
      <c r="E38" s="12">
        <v>0</v>
      </c>
      <c r="F38" s="8">
        <v>35</v>
      </c>
      <c r="G38" s="12">
        <v>0.0012133818686080777</v>
      </c>
      <c r="H38" s="4">
        <v>0.0015713773431189366</v>
      </c>
      <c r="I38" s="9">
        <f t="shared" si="1"/>
        <v>0.005951130514928277</v>
      </c>
      <c r="J38" s="87"/>
    </row>
    <row r="39" spans="1:10" ht="12.75" outlineLevel="1">
      <c r="A39" t="s">
        <v>170</v>
      </c>
      <c r="C39" s="12">
        <v>0</v>
      </c>
      <c r="D39" s="8">
        <v>7</v>
      </c>
      <c r="E39" s="12">
        <v>0.0013361328497804924</v>
      </c>
      <c r="F39" s="8">
        <v>31</v>
      </c>
      <c r="G39" s="12">
        <v>0.0010747096550528688</v>
      </c>
      <c r="H39" s="4">
        <v>0.000803614168277787</v>
      </c>
      <c r="I39" s="9">
        <f t="shared" si="1"/>
        <v>0.0030434528154608042</v>
      </c>
      <c r="J39" s="87"/>
    </row>
    <row r="40" spans="1:10" ht="12.75" outlineLevel="1">
      <c r="A40" t="s">
        <v>192</v>
      </c>
      <c r="C40" s="12">
        <v>0</v>
      </c>
      <c r="E40" s="12">
        <v>0</v>
      </c>
      <c r="F40" s="8">
        <v>2</v>
      </c>
      <c r="G40" s="12">
        <v>6.933610677760443E-05</v>
      </c>
      <c r="H40" s="4">
        <v>2.311203559253481E-05</v>
      </c>
      <c r="I40" s="9">
        <f t="shared" si="1"/>
        <v>8.753005182309787E-05</v>
      </c>
      <c r="J40" s="87"/>
    </row>
    <row r="41" spans="1:10" ht="12.75" outlineLevel="1">
      <c r="A41" t="s">
        <v>287</v>
      </c>
      <c r="B41" s="8">
        <v>155</v>
      </c>
      <c r="C41" s="12">
        <v>0.011073801528899049</v>
      </c>
      <c r="D41" s="8">
        <v>5</v>
      </c>
      <c r="E41" s="12">
        <v>0.000954380606986066</v>
      </c>
      <c r="F41" s="8">
        <v>4</v>
      </c>
      <c r="G41" s="12">
        <v>0.00013867221355520887</v>
      </c>
      <c r="H41" s="4">
        <v>0.004055618116480108</v>
      </c>
      <c r="I41" s="9">
        <f t="shared" si="1"/>
        <v>0.01535946336223451</v>
      </c>
      <c r="J41" s="87"/>
    </row>
    <row r="42" spans="1:10" ht="12.75" outlineLevel="1">
      <c r="A42" t="s">
        <v>174</v>
      </c>
      <c r="B42" s="8">
        <v>27</v>
      </c>
      <c r="C42" s="12">
        <v>0.0019289847824533828</v>
      </c>
      <c r="D42" s="8">
        <v>6</v>
      </c>
      <c r="E42" s="12">
        <v>0.0011452567283832794</v>
      </c>
      <c r="F42" s="8">
        <v>46</v>
      </c>
      <c r="G42" s="12">
        <v>0.001594730455884902</v>
      </c>
      <c r="H42" s="4">
        <v>0.001556323988907188</v>
      </c>
      <c r="I42" s="9">
        <f t="shared" si="1"/>
        <v>0.005894120353750981</v>
      </c>
      <c r="J42" s="87"/>
    </row>
    <row r="43" spans="1:10" ht="12.75" outlineLevel="1">
      <c r="A43" t="s">
        <v>154</v>
      </c>
      <c r="B43" s="8">
        <v>10</v>
      </c>
      <c r="C43" s="12">
        <v>0.0007144388083160677</v>
      </c>
      <c r="D43" s="8">
        <v>35</v>
      </c>
      <c r="E43" s="12">
        <v>0.006680664248902462</v>
      </c>
      <c r="F43" s="8">
        <v>51</v>
      </c>
      <c r="G43" s="12">
        <v>0.001768070722828913</v>
      </c>
      <c r="H43" s="4">
        <v>0.0030543912600158145</v>
      </c>
      <c r="I43" s="9">
        <f t="shared" si="1"/>
        <v>0.011567610486181313</v>
      </c>
      <c r="J43" s="87"/>
    </row>
    <row r="44" spans="1:10" ht="12.75" outlineLevel="1">
      <c r="A44" t="s">
        <v>61</v>
      </c>
      <c r="B44" s="8">
        <v>69</v>
      </c>
      <c r="C44" s="12">
        <v>0.004929627777380867</v>
      </c>
      <c r="D44" s="8">
        <v>1</v>
      </c>
      <c r="E44" s="12">
        <v>0.0001908761213972132</v>
      </c>
      <c r="F44" s="8">
        <v>41</v>
      </c>
      <c r="G44" s="12">
        <v>0.001421390188940891</v>
      </c>
      <c r="H44" s="4">
        <v>0.00218063136257299</v>
      </c>
      <c r="I44" s="9">
        <f t="shared" si="1"/>
        <v>0.008258501308069013</v>
      </c>
      <c r="J44" s="87"/>
    </row>
    <row r="45" spans="1:10" ht="12.75" outlineLevel="1">
      <c r="A45" t="s">
        <v>38</v>
      </c>
      <c r="B45" s="8">
        <v>7</v>
      </c>
      <c r="C45" s="12">
        <v>0.0005001071658212474</v>
      </c>
      <c r="D45" s="8">
        <v>3</v>
      </c>
      <c r="E45" s="12">
        <v>0.0005726283641916397</v>
      </c>
      <c r="F45" s="8">
        <v>74</v>
      </c>
      <c r="G45" s="12">
        <v>0.002565435950771364</v>
      </c>
      <c r="H45" s="4">
        <v>0.0012127238269280837</v>
      </c>
      <c r="I45" s="9">
        <f t="shared" si="1"/>
        <v>0.004592835580973539</v>
      </c>
      <c r="J45" s="87"/>
    </row>
    <row r="46" spans="1:10" ht="12.75" outlineLevel="1">
      <c r="A46" t="s">
        <v>156</v>
      </c>
      <c r="C46" s="12">
        <v>0</v>
      </c>
      <c r="E46" s="12">
        <v>0</v>
      </c>
      <c r="F46" s="8">
        <v>31</v>
      </c>
      <c r="G46" s="12">
        <v>0.0010747096550528688</v>
      </c>
      <c r="H46" s="4">
        <v>0.0003582365516842896</v>
      </c>
      <c r="I46" s="9">
        <f t="shared" si="1"/>
        <v>0.001356715803258017</v>
      </c>
      <c r="J46" s="87"/>
    </row>
    <row r="47" spans="1:10" ht="12.75" outlineLevel="1">
      <c r="A47" t="s">
        <v>180</v>
      </c>
      <c r="B47" s="8">
        <v>3</v>
      </c>
      <c r="C47" s="12">
        <v>0.00021433164249482032</v>
      </c>
      <c r="E47" s="12">
        <v>0</v>
      </c>
      <c r="F47" s="8">
        <v>101</v>
      </c>
      <c r="G47" s="12">
        <v>0.0035014733922690243</v>
      </c>
      <c r="H47" s="4">
        <v>0.0012386016782546148</v>
      </c>
      <c r="I47" s="9">
        <f t="shared" si="1"/>
        <v>0.004690840348169956</v>
      </c>
      <c r="J47" s="87"/>
    </row>
    <row r="48" spans="1:10" ht="12.75" outlineLevel="1">
      <c r="A48" t="s">
        <v>68</v>
      </c>
      <c r="B48" s="8">
        <v>93</v>
      </c>
      <c r="C48" s="12">
        <v>0.00664428091733943</v>
      </c>
      <c r="D48" s="8">
        <v>6</v>
      </c>
      <c r="E48" s="12">
        <v>0.0011452567283832794</v>
      </c>
      <c r="F48" s="8">
        <v>47</v>
      </c>
      <c r="G48" s="12">
        <v>0.0016293985092737044</v>
      </c>
      <c r="H48" s="4">
        <v>0.003139645384998804</v>
      </c>
      <c r="I48" s="9">
        <f t="shared" si="1"/>
        <v>0.011890485463939839</v>
      </c>
      <c r="J48" s="87"/>
    </row>
    <row r="49" spans="1:10" ht="12.75" outlineLevel="1">
      <c r="A49" t="s">
        <v>70</v>
      </c>
      <c r="B49" s="8">
        <v>66</v>
      </c>
      <c r="C49" s="12">
        <v>0.004715296134886047</v>
      </c>
      <c r="D49" s="8">
        <v>12</v>
      </c>
      <c r="E49" s="12">
        <v>0.0022905134567665587</v>
      </c>
      <c r="F49" s="8">
        <v>34</v>
      </c>
      <c r="G49" s="12">
        <v>0.0011787138152192754</v>
      </c>
      <c r="H49" s="4">
        <v>0.0027281744689572934</v>
      </c>
      <c r="I49" s="9">
        <f t="shared" si="1"/>
        <v>0.01033216012904618</v>
      </c>
      <c r="J49" s="87"/>
    </row>
    <row r="50" spans="1:10" ht="12.75" outlineLevel="1">
      <c r="A50" t="s">
        <v>159</v>
      </c>
      <c r="B50" s="8">
        <v>1</v>
      </c>
      <c r="C50" s="12">
        <v>7.144388083160678E-05</v>
      </c>
      <c r="D50" s="8">
        <v>1</v>
      </c>
      <c r="E50" s="12">
        <v>0.0001908761213972132</v>
      </c>
      <c r="F50" s="8">
        <v>2</v>
      </c>
      <c r="G50" s="12">
        <v>6.933610677760443E-05</v>
      </c>
      <c r="H50" s="4">
        <v>0.0001105520363354748</v>
      </c>
      <c r="I50" s="9">
        <f t="shared" si="1"/>
        <v>0.0004186833925056198</v>
      </c>
      <c r="J50" s="87"/>
    </row>
    <row r="51" spans="1:10" ht="12.75" outlineLevel="1">
      <c r="A51" t="s">
        <v>73</v>
      </c>
      <c r="B51" s="8">
        <v>8</v>
      </c>
      <c r="C51" s="12">
        <v>0.0005715510466528542</v>
      </c>
      <c r="E51" s="12">
        <v>0</v>
      </c>
      <c r="F51" s="8">
        <v>10</v>
      </c>
      <c r="G51" s="12">
        <v>0.0003466805338880222</v>
      </c>
      <c r="H51" s="4">
        <v>0.0003060771935136255</v>
      </c>
      <c r="I51" s="9">
        <f t="shared" si="1"/>
        <v>0.0011591775420581939</v>
      </c>
      <c r="J51" s="87"/>
    </row>
    <row r="52" spans="1:10" ht="12.75" outlineLevel="1">
      <c r="A52" t="s">
        <v>160</v>
      </c>
      <c r="C52" s="12">
        <v>0</v>
      </c>
      <c r="E52" s="12">
        <v>0</v>
      </c>
      <c r="F52" s="8">
        <v>6</v>
      </c>
      <c r="G52" s="12">
        <v>0.0002080083203328133</v>
      </c>
      <c r="H52" s="4">
        <v>6.933610677760443E-05</v>
      </c>
      <c r="I52" s="9">
        <f t="shared" si="1"/>
        <v>0.00026259015546929357</v>
      </c>
      <c r="J52" s="87"/>
    </row>
    <row r="53" spans="1:10" ht="12.75" outlineLevel="1">
      <c r="A53" t="s">
        <v>74</v>
      </c>
      <c r="C53" s="12">
        <v>0</v>
      </c>
      <c r="D53" s="8">
        <v>3</v>
      </c>
      <c r="E53" s="12">
        <v>0.0005726283641916397</v>
      </c>
      <c r="F53" s="8">
        <v>15</v>
      </c>
      <c r="G53" s="12">
        <v>0.0005200208008320333</v>
      </c>
      <c r="H53" s="4">
        <v>0.0003642163883412243</v>
      </c>
      <c r="I53" s="9">
        <f t="shared" si="1"/>
        <v>0.0013793626796172857</v>
      </c>
      <c r="J53" s="87"/>
    </row>
    <row r="54" spans="1:10" ht="12.75" outlineLevel="1">
      <c r="A54" t="s">
        <v>75</v>
      </c>
      <c r="B54" s="8">
        <v>15</v>
      </c>
      <c r="C54" s="12">
        <v>0.0010716582124741015</v>
      </c>
      <c r="D54" s="8">
        <v>5</v>
      </c>
      <c r="E54" s="12">
        <v>0.000954380606986066</v>
      </c>
      <c r="F54" s="8">
        <v>21</v>
      </c>
      <c r="G54" s="12">
        <v>0.0007280291211648466</v>
      </c>
      <c r="H54" s="4">
        <v>0.0009180226468750047</v>
      </c>
      <c r="I54" s="9">
        <f t="shared" si="1"/>
        <v>0.0034767413512335177</v>
      </c>
      <c r="J54" s="87"/>
    </row>
    <row r="55" spans="1:10" ht="12.75" outlineLevel="1">
      <c r="A55" t="s">
        <v>171</v>
      </c>
      <c r="C55" s="12">
        <v>0</v>
      </c>
      <c r="D55" s="8">
        <v>52</v>
      </c>
      <c r="E55" s="12">
        <v>0.009925558312655087</v>
      </c>
      <c r="F55" s="8">
        <v>54</v>
      </c>
      <c r="G55" s="12">
        <v>0.00187207488299532</v>
      </c>
      <c r="H55" s="4">
        <v>0.003932544398550136</v>
      </c>
      <c r="I55" s="9">
        <f t="shared" si="1"/>
        <v>0.014893357775587208</v>
      </c>
      <c r="J55" s="87"/>
    </row>
    <row r="56" spans="1:10" ht="12.75" outlineLevel="1">
      <c r="A56" t="s">
        <v>69</v>
      </c>
      <c r="B56" s="8">
        <v>92</v>
      </c>
      <c r="C56" s="12">
        <v>0.0065728370365078235</v>
      </c>
      <c r="D56" s="8">
        <v>11</v>
      </c>
      <c r="E56" s="12">
        <v>0.0020996373353693453</v>
      </c>
      <c r="F56" s="8">
        <v>49</v>
      </c>
      <c r="G56" s="12">
        <v>0.0016987346160513086</v>
      </c>
      <c r="H56" s="4">
        <v>0.003457069662642826</v>
      </c>
      <c r="I56" s="9">
        <f t="shared" si="1"/>
        <v>0.013092636756968522</v>
      </c>
      <c r="J56" s="87"/>
    </row>
    <row r="57" spans="1:10" ht="12.75" outlineLevel="1">
      <c r="A57" t="s">
        <v>77</v>
      </c>
      <c r="B57" s="8">
        <v>51</v>
      </c>
      <c r="C57" s="12">
        <v>0.0036436379224119454</v>
      </c>
      <c r="D57" s="8">
        <v>1</v>
      </c>
      <c r="E57" s="12">
        <v>0.0001908761213972132</v>
      </c>
      <c r="F57" s="8">
        <v>42</v>
      </c>
      <c r="G57" s="12">
        <v>0.0014560582423296933</v>
      </c>
      <c r="H57" s="4">
        <v>0.0017635240953796172</v>
      </c>
      <c r="I57" s="9">
        <f t="shared" si="1"/>
        <v>0.006678829947359479</v>
      </c>
      <c r="J57" s="87"/>
    </row>
    <row r="58" spans="1:10" ht="12.75" outlineLevel="1">
      <c r="A58" t="s">
        <v>181</v>
      </c>
      <c r="C58" s="12">
        <v>0</v>
      </c>
      <c r="E58" s="12">
        <v>0</v>
      </c>
      <c r="F58" s="8">
        <v>22</v>
      </c>
      <c r="G58" s="12">
        <v>0.0007626971745536488</v>
      </c>
      <c r="H58" s="4">
        <v>0.0002542323915178829</v>
      </c>
      <c r="I58" s="9">
        <f t="shared" si="1"/>
        <v>0.0009628305700540764</v>
      </c>
      <c r="J58" s="87"/>
    </row>
    <row r="59" spans="1:10" ht="12.75" outlineLevel="1">
      <c r="A59" t="s">
        <v>79</v>
      </c>
      <c r="B59" s="8">
        <v>101</v>
      </c>
      <c r="C59" s="12">
        <v>0.007215831963992284</v>
      </c>
      <c r="D59" s="8">
        <v>41</v>
      </c>
      <c r="E59" s="12">
        <v>0.007825920977285742</v>
      </c>
      <c r="F59" s="8">
        <v>92</v>
      </c>
      <c r="G59" s="12">
        <v>0.003189460911769804</v>
      </c>
      <c r="H59" s="4">
        <v>0.006077071284349277</v>
      </c>
      <c r="I59" s="9">
        <f t="shared" si="1"/>
        <v>0.023015123973916186</v>
      </c>
      <c r="J59" s="87"/>
    </row>
    <row r="60" spans="1:10" ht="12.75" outlineLevel="1">
      <c r="A60" t="s">
        <v>80</v>
      </c>
      <c r="C60" s="12">
        <v>0</v>
      </c>
      <c r="E60" s="12">
        <v>0</v>
      </c>
      <c r="F60" s="8">
        <v>20</v>
      </c>
      <c r="G60" s="12">
        <v>0.0006933610677760444</v>
      </c>
      <c r="H60" s="4">
        <v>0.00023112035592534814</v>
      </c>
      <c r="I60" s="9">
        <f t="shared" si="1"/>
        <v>0.0008753005182309787</v>
      </c>
      <c r="J60" s="87"/>
    </row>
    <row r="61" spans="1:10" ht="12.75" outlineLevel="1">
      <c r="A61" t="s">
        <v>82</v>
      </c>
      <c r="B61" s="8">
        <v>757</v>
      </c>
      <c r="C61" s="12">
        <v>0.05408301778952633</v>
      </c>
      <c r="D61" s="8">
        <v>150</v>
      </c>
      <c r="E61" s="12">
        <v>0.028631418209581982</v>
      </c>
      <c r="F61" s="8">
        <v>571</v>
      </c>
      <c r="G61" s="12">
        <v>0.01979545848500607</v>
      </c>
      <c r="H61" s="4">
        <v>0.03416996482803813</v>
      </c>
      <c r="I61" s="9">
        <f t="shared" si="1"/>
        <v>0.12940871349115043</v>
      </c>
      <c r="J61" s="87"/>
    </row>
    <row r="62" spans="1:10" ht="12.75" outlineLevel="1">
      <c r="A62" t="s">
        <v>237</v>
      </c>
      <c r="C62" s="12">
        <v>0</v>
      </c>
      <c r="D62" s="8">
        <v>4</v>
      </c>
      <c r="E62" s="12">
        <v>0.0007635044855888528</v>
      </c>
      <c r="F62" s="8">
        <v>9</v>
      </c>
      <c r="G62" s="12">
        <v>0.00031201248049921997</v>
      </c>
      <c r="H62" s="4">
        <v>0.0003585056553626909</v>
      </c>
      <c r="I62" s="9">
        <f t="shared" si="1"/>
        <v>0.0013577349544626758</v>
      </c>
      <c r="J62" s="87"/>
    </row>
    <row r="63" spans="1:10" ht="12.75" outlineLevel="1">
      <c r="A63" t="s">
        <v>81</v>
      </c>
      <c r="C63" s="12">
        <v>0</v>
      </c>
      <c r="E63" s="12">
        <v>0</v>
      </c>
      <c r="F63" s="8">
        <v>200</v>
      </c>
      <c r="G63" s="12">
        <v>0.006933610677760444</v>
      </c>
      <c r="H63" s="4">
        <v>0.002311203559253481</v>
      </c>
      <c r="I63" s="9">
        <f t="shared" si="1"/>
        <v>0.008753005182309787</v>
      </c>
      <c r="J63" s="87"/>
    </row>
    <row r="64" spans="1:10" ht="12.75" outlineLevel="1">
      <c r="A64" t="s">
        <v>172</v>
      </c>
      <c r="C64" s="12">
        <v>0</v>
      </c>
      <c r="D64" s="8">
        <v>8</v>
      </c>
      <c r="E64" s="12">
        <v>0.0015270089711777056</v>
      </c>
      <c r="F64" s="8">
        <v>33</v>
      </c>
      <c r="G64" s="12">
        <v>0.0011440457618304733</v>
      </c>
      <c r="H64" s="4">
        <v>0.000890351577669393</v>
      </c>
      <c r="I64" s="9">
        <f t="shared" si="1"/>
        <v>0.0033719452975985863</v>
      </c>
      <c r="J64" s="87"/>
    </row>
    <row r="65" spans="1:10" ht="12.75" outlineLevel="1">
      <c r="A65" t="s">
        <v>91</v>
      </c>
      <c r="B65" s="8">
        <v>104</v>
      </c>
      <c r="C65" s="12">
        <v>0.0074301636064871045</v>
      </c>
      <c r="D65" s="8">
        <v>16</v>
      </c>
      <c r="E65" s="12">
        <v>0.003054017942355411</v>
      </c>
      <c r="F65" s="8">
        <v>75</v>
      </c>
      <c r="G65" s="12">
        <v>0.0026001040041601664</v>
      </c>
      <c r="H65" s="4">
        <v>0.00436142851766756</v>
      </c>
      <c r="I65" s="9">
        <f t="shared" si="1"/>
        <v>0.016517630506656267</v>
      </c>
      <c r="J65" s="87"/>
    </row>
    <row r="66" spans="1:10" ht="12.75" outlineLevel="1">
      <c r="A66" t="s">
        <v>92</v>
      </c>
      <c r="B66" s="8">
        <v>2</v>
      </c>
      <c r="C66" s="12">
        <v>0.00014288776166321355</v>
      </c>
      <c r="E66" s="12">
        <v>0</v>
      </c>
      <c r="F66" s="8">
        <v>40</v>
      </c>
      <c r="G66" s="12">
        <v>0.0013867221355520888</v>
      </c>
      <c r="H66" s="4">
        <v>0.0005098699657384341</v>
      </c>
      <c r="I66" s="9">
        <f t="shared" si="1"/>
        <v>0.0019309828571976335</v>
      </c>
      <c r="J66" s="87"/>
    </row>
    <row r="67" spans="1:10" ht="12.75" outlineLevel="1">
      <c r="A67" t="s">
        <v>95</v>
      </c>
      <c r="B67" s="8">
        <v>494</v>
      </c>
      <c r="C67" s="12">
        <v>0.03529327713081375</v>
      </c>
      <c r="D67" s="8">
        <v>120</v>
      </c>
      <c r="E67" s="12">
        <v>0.022905134567665585</v>
      </c>
      <c r="F67" s="8">
        <v>424</v>
      </c>
      <c r="G67" s="12">
        <v>0.01469925463685214</v>
      </c>
      <c r="H67" s="4">
        <v>0.024299222111777156</v>
      </c>
      <c r="I67" s="9">
        <f t="shared" si="1"/>
        <v>0.0920261723459708</v>
      </c>
      <c r="J67" s="87"/>
    </row>
    <row r="68" spans="1:10" ht="12.75" outlineLevel="1">
      <c r="A68" t="s">
        <v>302</v>
      </c>
      <c r="B68" s="8">
        <v>13</v>
      </c>
      <c r="C68" s="12">
        <v>0.0009287704508108881</v>
      </c>
      <c r="D68" s="8">
        <v>1</v>
      </c>
      <c r="E68" s="12">
        <v>0.0001908761213972132</v>
      </c>
      <c r="F68" s="8">
        <v>5</v>
      </c>
      <c r="G68" s="12">
        <v>0.0001733402669440111</v>
      </c>
      <c r="H68" s="4">
        <v>0.0004309956130507041</v>
      </c>
      <c r="I68" s="9">
        <f t="shared" si="1"/>
        <v>0.001632269394654323</v>
      </c>
      <c r="J68" s="87"/>
    </row>
    <row r="69" spans="1:10" ht="12.75" outlineLevel="1">
      <c r="A69" t="s">
        <v>93</v>
      </c>
      <c r="C69" s="12">
        <v>0</v>
      </c>
      <c r="E69" s="12">
        <v>0</v>
      </c>
      <c r="F69" s="8">
        <v>131</v>
      </c>
      <c r="G69" s="12">
        <v>0.00454151499393309</v>
      </c>
      <c r="H69" s="4">
        <v>0.00151383833131103</v>
      </c>
      <c r="I69" s="9">
        <f t="shared" si="1"/>
        <v>0.0057332183944129094</v>
      </c>
      <c r="J69" s="87"/>
    </row>
    <row r="70" spans="1:10" ht="12.75" outlineLevel="1">
      <c r="A70" t="s">
        <v>292</v>
      </c>
      <c r="B70" s="8">
        <v>240</v>
      </c>
      <c r="C70" s="12">
        <v>0.017146531399585625</v>
      </c>
      <c r="D70" s="8">
        <v>24</v>
      </c>
      <c r="E70" s="12">
        <v>0.004581026913533117</v>
      </c>
      <c r="F70" s="8">
        <v>65</v>
      </c>
      <c r="G70" s="12">
        <v>0.002253423470272144</v>
      </c>
      <c r="H70" s="4">
        <v>0.007993660594463629</v>
      </c>
      <c r="I70" s="9">
        <f t="shared" si="1"/>
        <v>0.030273643500084223</v>
      </c>
      <c r="J70" s="87"/>
    </row>
    <row r="71" spans="1:10" ht="12.75" outlineLevel="1">
      <c r="A71" t="s">
        <v>96</v>
      </c>
      <c r="B71" s="8">
        <v>349</v>
      </c>
      <c r="C71" s="12">
        <v>0.024933914410230764</v>
      </c>
      <c r="D71" s="8">
        <v>64</v>
      </c>
      <c r="E71" s="12">
        <v>0.012216071769421645</v>
      </c>
      <c r="F71" s="8">
        <v>214</v>
      </c>
      <c r="G71" s="12">
        <v>0.007418963425203675</v>
      </c>
      <c r="H71" s="4">
        <v>0.014856316534952027</v>
      </c>
      <c r="I71" s="9">
        <f t="shared" si="1"/>
        <v>0.05626393880358671</v>
      </c>
      <c r="J71" s="87"/>
    </row>
    <row r="72" spans="1:10" ht="12.75" outlineLevel="1">
      <c r="A72" t="s">
        <v>269</v>
      </c>
      <c r="B72" s="8">
        <v>1</v>
      </c>
      <c r="C72" s="12">
        <v>7.144388083160678E-05</v>
      </c>
      <c r="D72" s="8">
        <v>4</v>
      </c>
      <c r="E72" s="12">
        <v>0.0007635044855888528</v>
      </c>
      <c r="F72" s="8">
        <v>4</v>
      </c>
      <c r="G72" s="12">
        <v>0.00013867221355520887</v>
      </c>
      <c r="H72" s="4">
        <v>0.0003245401933252228</v>
      </c>
      <c r="I72" s="9">
        <f t="shared" si="1"/>
        <v>0.0012291007352727694</v>
      </c>
      <c r="J72" s="87"/>
    </row>
    <row r="73" spans="1:10" ht="12.75" outlineLevel="1">
      <c r="A73" t="s">
        <v>98</v>
      </c>
      <c r="C73" s="12">
        <v>0</v>
      </c>
      <c r="D73" s="8">
        <v>2</v>
      </c>
      <c r="E73" s="12">
        <v>0.0003817522427944264</v>
      </c>
      <c r="F73" s="8">
        <v>47</v>
      </c>
      <c r="G73" s="12">
        <v>0.0016293985092737044</v>
      </c>
      <c r="H73" s="4">
        <v>0.0006703835840227102</v>
      </c>
      <c r="I73" s="9">
        <f t="shared" si="1"/>
        <v>0.0025388810784721673</v>
      </c>
      <c r="J73" s="87"/>
    </row>
    <row r="74" spans="1:10" ht="12.75" outlineLevel="1">
      <c r="A74" t="s">
        <v>305</v>
      </c>
      <c r="C74" s="12">
        <v>0</v>
      </c>
      <c r="D74" s="8">
        <v>2</v>
      </c>
      <c r="E74" s="12">
        <v>0.0003817522427944264</v>
      </c>
      <c r="F74" s="8">
        <v>2</v>
      </c>
      <c r="G74" s="12">
        <v>6.933610677760443E-05</v>
      </c>
      <c r="H74" s="4">
        <v>0.00015036278319067694</v>
      </c>
      <c r="I74" s="9">
        <f t="shared" si="1"/>
        <v>0.0005694549124524656</v>
      </c>
      <c r="J74" s="87"/>
    </row>
    <row r="75" spans="1:10" ht="12.75" outlineLevel="1">
      <c r="A75" t="s">
        <v>100</v>
      </c>
      <c r="B75" s="8">
        <v>57</v>
      </c>
      <c r="C75" s="12">
        <v>0.004072301207401586</v>
      </c>
      <c r="E75" s="12">
        <v>0</v>
      </c>
      <c r="F75" s="8">
        <v>52</v>
      </c>
      <c r="G75" s="12">
        <v>0.0018027387762177154</v>
      </c>
      <c r="H75" s="4">
        <v>0.0019583466612064335</v>
      </c>
      <c r="I75" s="9">
        <f t="shared" si="1"/>
        <v>0.0074166632383673116</v>
      </c>
      <c r="J75" s="87"/>
    </row>
    <row r="76" spans="1:10" ht="12.75" outlineLevel="1">
      <c r="A76" t="s">
        <v>158</v>
      </c>
      <c r="C76" s="12">
        <v>0</v>
      </c>
      <c r="E76" s="12">
        <v>0</v>
      </c>
      <c r="F76" s="8">
        <v>22</v>
      </c>
      <c r="G76" s="12">
        <v>0.0007626971745536488</v>
      </c>
      <c r="H76" s="4">
        <v>0.0002542323915178829</v>
      </c>
      <c r="I76" s="9">
        <f t="shared" si="1"/>
        <v>0.0009628305700540764</v>
      </c>
      <c r="J76" s="87"/>
    </row>
    <row r="77" spans="1:10" ht="12.75" outlineLevel="1">
      <c r="A77" t="s">
        <v>261</v>
      </c>
      <c r="C77" s="12">
        <v>0</v>
      </c>
      <c r="E77" s="12">
        <v>0</v>
      </c>
      <c r="F77" s="8">
        <v>12</v>
      </c>
      <c r="G77" s="12">
        <v>0.0004160166406656266</v>
      </c>
      <c r="H77" s="4">
        <v>0.00013867221355520887</v>
      </c>
      <c r="I77" s="9">
        <f t="shared" si="1"/>
        <v>0.0005251803109385871</v>
      </c>
      <c r="J77" s="87"/>
    </row>
    <row r="78" spans="1:10" ht="12.75" outlineLevel="1">
      <c r="A78" t="s">
        <v>213</v>
      </c>
      <c r="B78" s="8">
        <v>4</v>
      </c>
      <c r="C78" s="12">
        <v>0.0002857755233264271</v>
      </c>
      <c r="D78" s="8">
        <v>15</v>
      </c>
      <c r="E78" s="12">
        <v>0.002863141820958198</v>
      </c>
      <c r="F78" s="8">
        <v>61</v>
      </c>
      <c r="G78" s="12">
        <v>0.0021147512567169353</v>
      </c>
      <c r="H78" s="4">
        <v>0.0017545562003338535</v>
      </c>
      <c r="I78" s="9">
        <f t="shared" si="1"/>
        <v>0.006644866676796096</v>
      </c>
      <c r="J78" s="87"/>
    </row>
    <row r="79" spans="1:10" ht="12.75" outlineLevel="1">
      <c r="A79" t="s">
        <v>102</v>
      </c>
      <c r="B79" s="8">
        <v>16</v>
      </c>
      <c r="C79" s="12">
        <v>0.0011431020933057084</v>
      </c>
      <c r="D79" s="8">
        <v>4</v>
      </c>
      <c r="E79" s="12">
        <v>0.0007635044855888528</v>
      </c>
      <c r="F79" s="8">
        <v>20</v>
      </c>
      <c r="G79" s="12">
        <v>0.0006933610677760444</v>
      </c>
      <c r="H79" s="4">
        <v>0.0008666558822235351</v>
      </c>
      <c r="I79" s="9">
        <f t="shared" si="1"/>
        <v>0.003282204805375123</v>
      </c>
      <c r="J79" s="87"/>
    </row>
    <row r="80" spans="1:10" ht="12.75" outlineLevel="1">
      <c r="A80" t="s">
        <v>206</v>
      </c>
      <c r="C80" s="12">
        <v>0</v>
      </c>
      <c r="E80" s="12">
        <v>0</v>
      </c>
      <c r="F80" s="8">
        <v>126</v>
      </c>
      <c r="G80" s="12">
        <v>0.00436817472698908</v>
      </c>
      <c r="H80" s="4">
        <v>0.0014560582423296933</v>
      </c>
      <c r="I80" s="9">
        <f t="shared" si="1"/>
        <v>0.005514393264855166</v>
      </c>
      <c r="J80" s="87"/>
    </row>
    <row r="81" spans="1:10" ht="12.75" outlineLevel="1">
      <c r="A81" t="s">
        <v>105</v>
      </c>
      <c r="B81" s="8">
        <v>70</v>
      </c>
      <c r="C81" s="12">
        <v>0.005001071658212474</v>
      </c>
      <c r="D81" s="8">
        <v>10</v>
      </c>
      <c r="E81" s="12">
        <v>0.001908761213972132</v>
      </c>
      <c r="F81" s="8">
        <v>30</v>
      </c>
      <c r="G81" s="12">
        <v>0.0010400416016640667</v>
      </c>
      <c r="H81" s="4">
        <v>0.0026499581579495575</v>
      </c>
      <c r="I81" s="9">
        <f t="shared" si="1"/>
        <v>0.01003593880624197</v>
      </c>
      <c r="J81" s="87"/>
    </row>
    <row r="82" spans="1:10" ht="12.75" outlineLevel="1">
      <c r="A82" t="s">
        <v>106</v>
      </c>
      <c r="B82" s="8">
        <v>156</v>
      </c>
      <c r="C82" s="12">
        <v>0.011145245409730657</v>
      </c>
      <c r="E82" s="12">
        <v>0</v>
      </c>
      <c r="F82" s="8">
        <v>76</v>
      </c>
      <c r="G82" s="12">
        <v>0.0026347720575489687</v>
      </c>
      <c r="H82" s="4">
        <v>0.004593339155759876</v>
      </c>
      <c r="I82" s="9">
        <f t="shared" si="1"/>
        <v>0.017395923986660455</v>
      </c>
      <c r="J82" s="87"/>
    </row>
    <row r="83" spans="1:10" ht="12.75" outlineLevel="1">
      <c r="A83" t="s">
        <v>107</v>
      </c>
      <c r="B83" s="8">
        <v>1</v>
      </c>
      <c r="C83" s="12">
        <v>7.144388083160678E-05</v>
      </c>
      <c r="D83" s="8">
        <v>2</v>
      </c>
      <c r="E83" s="12">
        <v>0.0003817522427944264</v>
      </c>
      <c r="F83" s="8">
        <v>37</v>
      </c>
      <c r="G83" s="12">
        <v>0.001282717975385682</v>
      </c>
      <c r="H83" s="4">
        <v>0.0005786380330039051</v>
      </c>
      <c r="I83" s="9">
        <f t="shared" si="1"/>
        <v>0.0021914217297245163</v>
      </c>
      <c r="J83" s="87"/>
    </row>
    <row r="84" spans="1:10" ht="12.75" outlineLevel="1">
      <c r="A84" t="s">
        <v>153</v>
      </c>
      <c r="C84" s="12">
        <v>0</v>
      </c>
      <c r="D84" s="8">
        <v>1</v>
      </c>
      <c r="E84" s="12">
        <v>0.0001908761213972132</v>
      </c>
      <c r="F84" s="8">
        <v>43</v>
      </c>
      <c r="G84" s="12">
        <v>0.0014907262957184954</v>
      </c>
      <c r="H84" s="4">
        <v>0.0005605341390385695</v>
      </c>
      <c r="I84" s="9">
        <f t="shared" si="1"/>
        <v>0.002122858544511288</v>
      </c>
      <c r="J84" s="87"/>
    </row>
    <row r="85" spans="1:10" ht="12.75" outlineLevel="1">
      <c r="A85" t="s">
        <v>109</v>
      </c>
      <c r="B85" s="8">
        <v>36</v>
      </c>
      <c r="C85" s="12">
        <v>0.002571979709937844</v>
      </c>
      <c r="D85" s="8">
        <v>19</v>
      </c>
      <c r="E85" s="12">
        <v>0.003626646306547051</v>
      </c>
      <c r="F85" s="8">
        <v>103</v>
      </c>
      <c r="G85" s="12">
        <v>0.0035708094990466285</v>
      </c>
      <c r="H85" s="4">
        <v>0.0032564785051771745</v>
      </c>
      <c r="I85" s="9">
        <f t="shared" si="1"/>
        <v>0.012332956618110704</v>
      </c>
      <c r="J85" s="87"/>
    </row>
    <row r="86" spans="1:10" ht="12.75" outlineLevel="1">
      <c r="A86" t="s">
        <v>224</v>
      </c>
      <c r="C86" s="12">
        <v>0</v>
      </c>
      <c r="E86" s="12">
        <v>0</v>
      </c>
      <c r="F86" s="8">
        <v>57</v>
      </c>
      <c r="G86" s="12">
        <v>0.0019760790431617263</v>
      </c>
      <c r="H86" s="4">
        <v>0.0006586930143872421</v>
      </c>
      <c r="I86" s="9">
        <f t="shared" si="1"/>
        <v>0.0024946064769582887</v>
      </c>
      <c r="J86" s="87"/>
    </row>
    <row r="87" spans="1:10" ht="12.75" outlineLevel="1">
      <c r="A87" t="s">
        <v>111</v>
      </c>
      <c r="C87" s="12">
        <v>0</v>
      </c>
      <c r="E87" s="12">
        <v>0</v>
      </c>
      <c r="F87" s="8">
        <v>135</v>
      </c>
      <c r="G87" s="12">
        <v>0.0046801872074883</v>
      </c>
      <c r="H87" s="4">
        <v>0.0015600624024961</v>
      </c>
      <c r="I87" s="9">
        <f t="shared" si="1"/>
        <v>0.005908278498059106</v>
      </c>
      <c r="J87" s="87"/>
    </row>
    <row r="88" spans="1:10" ht="12.75" outlineLevel="1">
      <c r="A88" t="s">
        <v>112</v>
      </c>
      <c r="C88" s="12">
        <v>0</v>
      </c>
      <c r="E88" s="12">
        <v>0</v>
      </c>
      <c r="F88" s="8">
        <v>106</v>
      </c>
      <c r="G88" s="12">
        <v>0.003674813659213035</v>
      </c>
      <c r="H88" s="4">
        <v>0.001224937886404345</v>
      </c>
      <c r="I88" s="9">
        <f t="shared" si="1"/>
        <v>0.004639092746624187</v>
      </c>
      <c r="J88" s="87"/>
    </row>
    <row r="89" spans="1:10" ht="12.75" outlineLevel="1">
      <c r="A89" t="s">
        <v>115</v>
      </c>
      <c r="B89" s="8">
        <v>235</v>
      </c>
      <c r="C89" s="12">
        <v>0.016789311995427592</v>
      </c>
      <c r="D89" s="8">
        <v>26</v>
      </c>
      <c r="E89" s="12">
        <v>0.004962779156327543</v>
      </c>
      <c r="F89" s="8">
        <v>164</v>
      </c>
      <c r="G89" s="12">
        <v>0.005685560755763564</v>
      </c>
      <c r="H89" s="4">
        <v>0.0091458839691729</v>
      </c>
      <c r="I89" s="9">
        <f t="shared" si="1"/>
        <v>0.03463735137411775</v>
      </c>
      <c r="J89" s="87"/>
    </row>
    <row r="90" spans="1:10" ht="12.75" outlineLevel="1">
      <c r="A90" t="s">
        <v>275</v>
      </c>
      <c r="C90" s="12">
        <v>0</v>
      </c>
      <c r="E90" s="12">
        <v>0</v>
      </c>
      <c r="F90" s="8">
        <v>2</v>
      </c>
      <c r="G90" s="12">
        <v>6.933610677760443E-05</v>
      </c>
      <c r="H90" s="4">
        <v>2.311203559253481E-05</v>
      </c>
      <c r="I90" s="9">
        <f t="shared" si="1"/>
        <v>8.753005182309787E-05</v>
      </c>
      <c r="J90" s="87"/>
    </row>
    <row r="91" spans="1:10" ht="12.75" outlineLevel="1">
      <c r="A91" t="s">
        <v>118</v>
      </c>
      <c r="B91" s="8">
        <v>176</v>
      </c>
      <c r="C91" s="12">
        <v>0.012574123026362792</v>
      </c>
      <c r="D91" s="8">
        <v>32</v>
      </c>
      <c r="E91" s="12">
        <v>0.006108035884710822</v>
      </c>
      <c r="F91" s="8">
        <v>656</v>
      </c>
      <c r="G91" s="12">
        <v>0.022742243023054255</v>
      </c>
      <c r="H91" s="4">
        <v>0.013808133978042625</v>
      </c>
      <c r="I91" s="9">
        <f t="shared" si="1"/>
        <v>0.052294254992785484</v>
      </c>
      <c r="J91" s="87"/>
    </row>
    <row r="92" spans="1:10" ht="12.75" outlineLevel="1">
      <c r="A92" t="s">
        <v>155</v>
      </c>
      <c r="B92" s="8">
        <v>10</v>
      </c>
      <c r="C92" s="12">
        <v>0.0007144388083160677</v>
      </c>
      <c r="D92" s="8">
        <v>2</v>
      </c>
      <c r="E92" s="12">
        <v>0.0003817522427944264</v>
      </c>
      <c r="F92" s="8">
        <v>29</v>
      </c>
      <c r="G92" s="12">
        <v>0.0010053735482752643</v>
      </c>
      <c r="H92" s="4">
        <v>0.000700521533128586</v>
      </c>
      <c r="I92" s="9">
        <f t="shared" si="1"/>
        <v>0.002653019715742667</v>
      </c>
      <c r="J92" s="87"/>
    </row>
    <row r="93" spans="1:10" ht="12.75" outlineLevel="1">
      <c r="A93" t="s">
        <v>225</v>
      </c>
      <c r="B93" s="8">
        <v>376</v>
      </c>
      <c r="C93" s="12">
        <v>0.026862899192684146</v>
      </c>
      <c r="D93" s="8">
        <v>44</v>
      </c>
      <c r="E93" s="12">
        <v>0.008398549341477381</v>
      </c>
      <c r="F93" s="8">
        <v>267</v>
      </c>
      <c r="G93" s="12">
        <v>0.009256370254810192</v>
      </c>
      <c r="H93" s="4">
        <v>0.01483927292965724</v>
      </c>
      <c r="I93" s="9">
        <f t="shared" si="1"/>
        <v>0.056199391150536765</v>
      </c>
      <c r="J93" s="87"/>
    </row>
    <row r="94" spans="1:10" ht="12.75" outlineLevel="1">
      <c r="A94" t="s">
        <v>273</v>
      </c>
      <c r="C94" s="12">
        <v>0</v>
      </c>
      <c r="E94" s="12">
        <v>0</v>
      </c>
      <c r="F94" s="8">
        <v>11</v>
      </c>
      <c r="G94" s="12">
        <v>0.0003813485872768244</v>
      </c>
      <c r="H94" s="4">
        <v>0.00012711619575894145</v>
      </c>
      <c r="I94" s="9">
        <f t="shared" si="1"/>
        <v>0.0004814152850270382</v>
      </c>
      <c r="J94" s="87"/>
    </row>
    <row r="95" spans="1:10" ht="12.75" outlineLevel="1">
      <c r="A95" t="s">
        <v>126</v>
      </c>
      <c r="C95" s="12">
        <v>0</v>
      </c>
      <c r="D95" s="8">
        <v>6</v>
      </c>
      <c r="E95" s="12">
        <v>0.0011452567283832794</v>
      </c>
      <c r="F95" s="8">
        <v>25</v>
      </c>
      <c r="G95" s="12">
        <v>0.0008667013347200555</v>
      </c>
      <c r="H95" s="4">
        <v>0.0006706526877011116</v>
      </c>
      <c r="I95" s="9">
        <f t="shared" si="1"/>
        <v>0.002539900229676827</v>
      </c>
      <c r="J95" s="87"/>
    </row>
    <row r="96" spans="1:10" ht="12.75" outlineLevel="1">
      <c r="A96" t="s">
        <v>251</v>
      </c>
      <c r="C96" s="12">
        <v>0</v>
      </c>
      <c r="E96" s="12">
        <v>0</v>
      </c>
      <c r="F96" s="8">
        <v>4</v>
      </c>
      <c r="G96" s="12">
        <v>0.00013867221355520887</v>
      </c>
      <c r="H96" s="4">
        <v>4.622407118506962E-05</v>
      </c>
      <c r="I96" s="9">
        <f t="shared" si="1"/>
        <v>0.00017506010364619573</v>
      </c>
      <c r="J96" s="87"/>
    </row>
    <row r="97" spans="1:10" ht="12.75">
      <c r="A97" s="1" t="s">
        <v>17</v>
      </c>
      <c r="B97" s="6">
        <v>5423</v>
      </c>
      <c r="C97" s="15">
        <v>0.38744016574980356</v>
      </c>
      <c r="D97" s="6">
        <v>1045</v>
      </c>
      <c r="E97" s="15">
        <v>0.1994655468600878</v>
      </c>
      <c r="F97" s="6">
        <v>5920</v>
      </c>
      <c r="G97" s="15">
        <v>0.20523487606170915</v>
      </c>
      <c r="H97" s="4">
        <v>0.2640468628905335</v>
      </c>
      <c r="I97" s="9">
        <f>SUM(I8:I96)</f>
        <v>1</v>
      </c>
      <c r="J97" s="103">
        <v>178790.568</v>
      </c>
    </row>
    <row r="98" ht="12.75">
      <c r="J98" s="87"/>
    </row>
  </sheetData>
  <mergeCells count="1">
    <mergeCell ref="I1:K2"/>
  </mergeCells>
  <printOptions/>
  <pageMargins left="0.5" right="0.5" top="1" bottom="1" header="0.5" footer="0.5"/>
  <pageSetup fitToHeight="0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90" zoomScaleNormal="9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 outlineLevelRow="1" outlineLevelCol="1"/>
  <cols>
    <col min="1" max="1" width="44.8515625" style="0" customWidth="1"/>
    <col min="2" max="2" width="0" style="8" hidden="1" customWidth="1" outlineLevel="1"/>
    <col min="3" max="3" width="0" style="12" hidden="1" customWidth="1" outlineLevel="1"/>
    <col min="4" max="4" width="14.7109375" style="8" hidden="1" customWidth="1" outlineLevel="1"/>
    <col min="5" max="5" width="0" style="12" hidden="1" customWidth="1" outlineLevel="1"/>
    <col min="6" max="6" width="0" style="8" hidden="1" customWidth="1" outlineLevel="1"/>
    <col min="7" max="7" width="0" style="12" hidden="1" customWidth="1" outlineLevel="1"/>
    <col min="8" max="8" width="12.7109375" style="5" hidden="1" customWidth="1" outlineLevel="1"/>
    <col min="9" max="9" width="9.140625" style="1" customWidth="1" collapsed="1"/>
    <col min="10" max="10" width="12.8515625" style="1" customWidth="1"/>
    <col min="11" max="11" width="9.57421875" style="0" bestFit="1" customWidth="1"/>
    <col min="12" max="12" width="12.00390625" style="0" bestFit="1" customWidth="1"/>
  </cols>
  <sheetData>
    <row r="1" spans="1:11" ht="12.75" customHeight="1" thickBot="1">
      <c r="A1" s="1" t="s">
        <v>0</v>
      </c>
      <c r="I1" s="112" t="s">
        <v>221</v>
      </c>
      <c r="J1" s="113"/>
      <c r="K1" s="114"/>
    </row>
    <row r="2" spans="1:11" ht="13.5" thickBot="1">
      <c r="A2" s="21" t="s">
        <v>323</v>
      </c>
      <c r="I2" s="115"/>
      <c r="J2" s="116"/>
      <c r="K2" s="117"/>
    </row>
    <row r="3" spans="1:11" ht="12.75">
      <c r="A3" s="28" t="s">
        <v>336</v>
      </c>
      <c r="F3" s="8" t="s">
        <v>310</v>
      </c>
      <c r="I3" s="98"/>
      <c r="J3" s="99" t="s">
        <v>322</v>
      </c>
      <c r="K3" s="100"/>
    </row>
    <row r="4" spans="2:11" ht="12.75">
      <c r="B4" s="8" t="s">
        <v>2</v>
      </c>
      <c r="C4" s="12" t="s">
        <v>217</v>
      </c>
      <c r="D4" s="8" t="s">
        <v>127</v>
      </c>
      <c r="E4" s="12" t="s">
        <v>217</v>
      </c>
      <c r="F4" s="8" t="s">
        <v>127</v>
      </c>
      <c r="G4" s="12" t="s">
        <v>217</v>
      </c>
      <c r="H4" s="4" t="s">
        <v>219</v>
      </c>
      <c r="I4" s="101"/>
      <c r="J4" s="10" t="s">
        <v>332</v>
      </c>
      <c r="K4" s="11"/>
    </row>
    <row r="5" spans="1:11" ht="12.75">
      <c r="A5" s="1" t="s">
        <v>41</v>
      </c>
      <c r="B5" s="14" t="s">
        <v>3</v>
      </c>
      <c r="C5" s="12" t="s">
        <v>167</v>
      </c>
      <c r="D5" s="14" t="s">
        <v>128</v>
      </c>
      <c r="E5" s="12" t="s">
        <v>167</v>
      </c>
      <c r="F5" s="14" t="s">
        <v>179</v>
      </c>
      <c r="G5" s="12" t="s">
        <v>167</v>
      </c>
      <c r="H5" s="4" t="s">
        <v>218</v>
      </c>
      <c r="I5" s="102"/>
      <c r="J5" s="38">
        <v>4470</v>
      </c>
      <c r="K5" s="39"/>
    </row>
    <row r="6" ht="12.75">
      <c r="A6" s="1"/>
    </row>
    <row r="7" spans="1:10" ht="12.75">
      <c r="A7" s="1" t="s">
        <v>327</v>
      </c>
      <c r="J7" s="87"/>
    </row>
    <row r="8" ht="12.75">
      <c r="J8" s="87"/>
    </row>
    <row r="9" spans="1:10" ht="12.75">
      <c r="A9" s="1"/>
      <c r="H9" s="4"/>
      <c r="J9" s="87"/>
    </row>
    <row r="10" spans="1:10" ht="12.75" outlineLevel="1">
      <c r="A10" t="s">
        <v>42</v>
      </c>
      <c r="B10" s="8">
        <v>15</v>
      </c>
      <c r="C10" s="12">
        <v>0.0010716582124741015</v>
      </c>
      <c r="D10" s="8">
        <v>10</v>
      </c>
      <c r="E10" s="12">
        <v>0.001908761213972132</v>
      </c>
      <c r="F10" s="8">
        <v>32</v>
      </c>
      <c r="G10" s="12">
        <v>0.001109377708441671</v>
      </c>
      <c r="H10" s="4">
        <v>0.0013632657116293015</v>
      </c>
      <c r="I10" s="9">
        <f aca="true" t="shared" si="0" ref="I10:I15">+H10/$H$16</f>
        <v>0.20812681126491775</v>
      </c>
      <c r="J10" s="87"/>
    </row>
    <row r="11" spans="1:10" ht="12.75" outlineLevel="1">
      <c r="A11" t="s">
        <v>150</v>
      </c>
      <c r="C11" s="12">
        <v>0</v>
      </c>
      <c r="E11" s="12">
        <v>0</v>
      </c>
      <c r="F11" s="8">
        <v>19</v>
      </c>
      <c r="G11" s="12">
        <v>0.0006586930143872422</v>
      </c>
      <c r="H11" s="4">
        <v>0.00021956433812908072</v>
      </c>
      <c r="I11" s="9">
        <f t="shared" si="0"/>
        <v>0.03352040997765792</v>
      </c>
      <c r="J11" s="87"/>
    </row>
    <row r="12" spans="1:10" ht="12.75" outlineLevel="1">
      <c r="A12" t="s">
        <v>139</v>
      </c>
      <c r="C12" s="12">
        <v>0</v>
      </c>
      <c r="E12" s="12">
        <v>0</v>
      </c>
      <c r="F12" s="8">
        <v>6</v>
      </c>
      <c r="G12" s="12">
        <v>0.0002080083203328133</v>
      </c>
      <c r="H12" s="4">
        <v>6.933610677760443E-05</v>
      </c>
      <c r="I12" s="9">
        <f t="shared" si="0"/>
        <v>0.010585392624523553</v>
      </c>
      <c r="J12" s="87"/>
    </row>
    <row r="13" spans="1:10" ht="12.75" outlineLevel="1">
      <c r="A13" t="s">
        <v>7</v>
      </c>
      <c r="C13" s="12">
        <v>0</v>
      </c>
      <c r="D13" s="8">
        <v>6</v>
      </c>
      <c r="E13" s="12">
        <v>0.0011452567283832794</v>
      </c>
      <c r="F13" s="8">
        <v>75</v>
      </c>
      <c r="G13" s="12">
        <v>0.0026001040041601664</v>
      </c>
      <c r="H13" s="4">
        <v>0.0012484535775144818</v>
      </c>
      <c r="I13" s="9">
        <f t="shared" si="0"/>
        <v>0.19059869245139688</v>
      </c>
      <c r="J13" s="87"/>
    </row>
    <row r="14" spans="1:10" ht="12.75" outlineLevel="1">
      <c r="A14" t="s">
        <v>38</v>
      </c>
      <c r="B14" s="8">
        <v>2</v>
      </c>
      <c r="C14" s="12">
        <v>0.00014288776166321355</v>
      </c>
      <c r="D14" s="8">
        <v>31</v>
      </c>
      <c r="E14" s="12">
        <v>0.005917159763313609</v>
      </c>
      <c r="F14" s="8">
        <v>126</v>
      </c>
      <c r="G14" s="12">
        <v>0.00436817472698908</v>
      </c>
      <c r="H14" s="4">
        <v>0.0034760740839886346</v>
      </c>
      <c r="I14" s="9">
        <f t="shared" si="0"/>
        <v>0.5306846703835374</v>
      </c>
      <c r="J14" s="87"/>
    </row>
    <row r="15" spans="1:10" ht="12.75" outlineLevel="1">
      <c r="A15" t="s">
        <v>151</v>
      </c>
      <c r="C15" s="12">
        <v>0</v>
      </c>
      <c r="D15" s="8">
        <v>2</v>
      </c>
      <c r="E15" s="12">
        <v>0.0003817522427944264</v>
      </c>
      <c r="F15" s="8">
        <v>4</v>
      </c>
      <c r="G15" s="12">
        <v>0.00013867221355520887</v>
      </c>
      <c r="H15" s="4">
        <v>0.00017347481878321176</v>
      </c>
      <c r="I15" s="9">
        <f t="shared" si="0"/>
        <v>0.026484023297966515</v>
      </c>
      <c r="J15" s="87"/>
    </row>
    <row r="16" spans="1:10" ht="12.75">
      <c r="A16" s="1" t="s">
        <v>41</v>
      </c>
      <c r="B16" s="6">
        <v>17</v>
      </c>
      <c r="C16" s="15">
        <v>0.0012145459741373151</v>
      </c>
      <c r="D16" s="6">
        <v>49</v>
      </c>
      <c r="E16" s="15">
        <v>0.009352929948463448</v>
      </c>
      <c r="F16" s="6">
        <v>262</v>
      </c>
      <c r="G16" s="15">
        <v>0.00908302998786618</v>
      </c>
      <c r="H16" s="4">
        <v>0.006550168636822315</v>
      </c>
      <c r="I16" s="9">
        <f>SUM(I10:I15)</f>
        <v>1</v>
      </c>
      <c r="J16" s="103">
        <v>4469.7642</v>
      </c>
    </row>
    <row r="17" ht="12.75">
      <c r="J17" s="87"/>
    </row>
  </sheetData>
  <mergeCells count="1">
    <mergeCell ref="I1:K2"/>
  </mergeCells>
  <printOptions/>
  <pageMargins left="0.5" right="0.5" top="1" bottom="1" header="0.5" footer="0.5"/>
  <pageSetup fitToHeight="0" fitToWidth="1" horizontalDpi="600" verticalDpi="6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90" zoomScaleNormal="9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 outlineLevelRow="1" outlineLevelCol="1"/>
  <cols>
    <col min="1" max="1" width="44.8515625" style="0" customWidth="1"/>
    <col min="2" max="2" width="0" style="8" hidden="1" customWidth="1" outlineLevel="1"/>
    <col min="3" max="3" width="0" style="12" hidden="1" customWidth="1" outlineLevel="1"/>
    <col min="4" max="4" width="14.7109375" style="8" hidden="1" customWidth="1" outlineLevel="1"/>
    <col min="5" max="5" width="0" style="12" hidden="1" customWidth="1" outlineLevel="1"/>
    <col min="6" max="6" width="0" style="8" hidden="1" customWidth="1" outlineLevel="1"/>
    <col min="7" max="7" width="0" style="12" hidden="1" customWidth="1" outlineLevel="1"/>
    <col min="8" max="8" width="12.7109375" style="5" hidden="1" customWidth="1" outlineLevel="1"/>
    <col min="9" max="9" width="9.140625" style="1" customWidth="1" collapsed="1"/>
    <col min="10" max="10" width="12.8515625" style="1" customWidth="1"/>
    <col min="11" max="11" width="9.57421875" style="0" bestFit="1" customWidth="1"/>
    <col min="12" max="12" width="12.00390625" style="0" bestFit="1" customWidth="1"/>
  </cols>
  <sheetData>
    <row r="1" spans="1:11" ht="12.75" customHeight="1" thickBot="1">
      <c r="A1" s="1" t="s">
        <v>0</v>
      </c>
      <c r="I1" s="112" t="s">
        <v>221</v>
      </c>
      <c r="J1" s="113"/>
      <c r="K1" s="114"/>
    </row>
    <row r="2" spans="1:11" ht="13.5" thickBot="1">
      <c r="A2" s="21" t="s">
        <v>323</v>
      </c>
      <c r="I2" s="115"/>
      <c r="J2" s="116"/>
      <c r="K2" s="117"/>
    </row>
    <row r="3" spans="1:11" ht="12.75">
      <c r="A3" s="28" t="s">
        <v>336</v>
      </c>
      <c r="F3" s="8" t="s">
        <v>310</v>
      </c>
      <c r="I3" s="98"/>
      <c r="J3" s="99" t="s">
        <v>322</v>
      </c>
      <c r="K3" s="100"/>
    </row>
    <row r="4" spans="2:11" ht="12.75">
      <c r="B4" s="8" t="s">
        <v>2</v>
      </c>
      <c r="C4" s="12" t="s">
        <v>217</v>
      </c>
      <c r="D4" s="8" t="s">
        <v>127</v>
      </c>
      <c r="E4" s="12" t="s">
        <v>217</v>
      </c>
      <c r="F4" s="8" t="s">
        <v>127</v>
      </c>
      <c r="G4" s="12" t="s">
        <v>217</v>
      </c>
      <c r="H4" s="4" t="s">
        <v>219</v>
      </c>
      <c r="I4" s="101"/>
      <c r="J4" s="10" t="s">
        <v>331</v>
      </c>
      <c r="K4" s="11"/>
    </row>
    <row r="5" spans="1:11" ht="12.75">
      <c r="A5" s="1" t="s">
        <v>15</v>
      </c>
      <c r="B5" s="14" t="s">
        <v>3</v>
      </c>
      <c r="C5" s="12" t="s">
        <v>167</v>
      </c>
      <c r="D5" s="14" t="s">
        <v>128</v>
      </c>
      <c r="E5" s="12" t="s">
        <v>167</v>
      </c>
      <c r="F5" s="14" t="s">
        <v>179</v>
      </c>
      <c r="G5" s="12" t="s">
        <v>167</v>
      </c>
      <c r="H5" s="4" t="s">
        <v>218</v>
      </c>
      <c r="I5" s="102"/>
      <c r="J5" s="38">
        <v>22891</v>
      </c>
      <c r="K5" s="39"/>
    </row>
    <row r="6" ht="12.75">
      <c r="A6" s="1"/>
    </row>
    <row r="7" spans="1:10" ht="12.75">
      <c r="A7" s="1" t="s">
        <v>327</v>
      </c>
      <c r="J7" s="87"/>
    </row>
    <row r="8" spans="1:10" ht="12.75">
      <c r="A8" s="1"/>
      <c r="J8" s="87"/>
    </row>
    <row r="9" spans="1:10" ht="12.75" outlineLevel="1">
      <c r="A9" t="s">
        <v>19</v>
      </c>
      <c r="C9" s="12">
        <v>0</v>
      </c>
      <c r="E9" s="12">
        <v>0</v>
      </c>
      <c r="G9" s="12">
        <v>0</v>
      </c>
      <c r="H9" s="4">
        <v>0</v>
      </c>
      <c r="I9" s="1">
        <f>+H9/$H$18</f>
        <v>0</v>
      </c>
      <c r="J9" s="87"/>
    </row>
    <row r="10" spans="1:10" ht="12.75" outlineLevel="1">
      <c r="A10" t="s">
        <v>185</v>
      </c>
      <c r="B10" s="8">
        <v>14</v>
      </c>
      <c r="C10" s="12">
        <v>0.0010002143316424949</v>
      </c>
      <c r="D10" s="8">
        <v>6</v>
      </c>
      <c r="E10" s="12">
        <v>0.0011452567283832794</v>
      </c>
      <c r="F10" s="8">
        <v>40</v>
      </c>
      <c r="G10" s="12">
        <v>0.0013867221355520888</v>
      </c>
      <c r="H10" s="4">
        <v>0.0011773977318592877</v>
      </c>
      <c r="I10" s="9">
        <f aca="true" t="shared" si="0" ref="I10:I17">+H10/$H$18</f>
        <v>0.034790511403178265</v>
      </c>
      <c r="J10" s="87"/>
    </row>
    <row r="11" spans="1:10" ht="12.75" outlineLevel="1">
      <c r="A11" t="s">
        <v>215</v>
      </c>
      <c r="C11" s="12">
        <v>0</v>
      </c>
      <c r="E11" s="12">
        <v>0</v>
      </c>
      <c r="F11" s="8">
        <v>47</v>
      </c>
      <c r="G11" s="12">
        <v>0.0016293985092737044</v>
      </c>
      <c r="H11" s="4">
        <v>0.0005431328364245682</v>
      </c>
      <c r="I11" s="9">
        <f t="shared" si="0"/>
        <v>0.016048841124596088</v>
      </c>
      <c r="J11" s="87"/>
    </row>
    <row r="12" spans="1:10" ht="12.75" outlineLevel="1">
      <c r="A12" t="s">
        <v>16</v>
      </c>
      <c r="C12" s="12">
        <v>0</v>
      </c>
      <c r="D12" s="8">
        <v>1</v>
      </c>
      <c r="E12" s="12">
        <v>0.0001908761213972132</v>
      </c>
      <c r="F12" s="8">
        <v>495</v>
      </c>
      <c r="G12" s="12">
        <v>0.0171606864274571</v>
      </c>
      <c r="H12" s="4">
        <v>0.005783854182951438</v>
      </c>
      <c r="I12" s="9">
        <f t="shared" si="0"/>
        <v>0.17090507265419186</v>
      </c>
      <c r="J12" s="87"/>
    </row>
    <row r="13" spans="1:10" ht="12.75" outlineLevel="1">
      <c r="A13" t="s">
        <v>212</v>
      </c>
      <c r="C13" s="12">
        <v>0</v>
      </c>
      <c r="D13" s="8">
        <v>1</v>
      </c>
      <c r="E13" s="12">
        <v>0.0001908761213972132</v>
      </c>
      <c r="F13" s="8">
        <v>21</v>
      </c>
      <c r="G13" s="12">
        <v>0.0007280291211648466</v>
      </c>
      <c r="H13" s="4">
        <v>0.0003063017475206866</v>
      </c>
      <c r="I13" s="9">
        <f t="shared" si="0"/>
        <v>0.00905080258911645</v>
      </c>
      <c r="J13" s="87"/>
    </row>
    <row r="14" spans="1:10" ht="12.75" outlineLevel="1">
      <c r="A14" t="s">
        <v>294</v>
      </c>
      <c r="B14" s="8">
        <v>11</v>
      </c>
      <c r="C14" s="12">
        <v>0.0007858826891476745</v>
      </c>
      <c r="E14" s="12">
        <v>0</v>
      </c>
      <c r="G14" s="12">
        <v>0</v>
      </c>
      <c r="H14" s="4">
        <v>0.0002619608963825582</v>
      </c>
      <c r="I14" s="9">
        <f t="shared" si="0"/>
        <v>0.00774059037670491</v>
      </c>
      <c r="J14" s="87"/>
    </row>
    <row r="15" spans="1:10" ht="12.75" outlineLevel="1">
      <c r="A15" t="s">
        <v>21</v>
      </c>
      <c r="B15" s="8">
        <v>310</v>
      </c>
      <c r="C15" s="12">
        <v>0.022147603057798098</v>
      </c>
      <c r="D15" s="8">
        <v>111</v>
      </c>
      <c r="E15" s="12">
        <v>0.021187249475090666</v>
      </c>
      <c r="F15" s="8">
        <v>927</v>
      </c>
      <c r="G15" s="12">
        <v>0.032137285491419657</v>
      </c>
      <c r="H15" s="4">
        <v>0.02515737934143614</v>
      </c>
      <c r="I15" s="9">
        <f t="shared" si="0"/>
        <v>0.7433665524989445</v>
      </c>
      <c r="J15" s="87"/>
    </row>
    <row r="16" spans="1:10" ht="12.75" outlineLevel="1">
      <c r="A16" t="s">
        <v>178</v>
      </c>
      <c r="C16" s="12">
        <v>0</v>
      </c>
      <c r="E16" s="12">
        <v>0</v>
      </c>
      <c r="F16" s="8">
        <v>28</v>
      </c>
      <c r="G16" s="12">
        <v>0.0009707054948864621</v>
      </c>
      <c r="H16" s="4">
        <v>0.0003235684982954874</v>
      </c>
      <c r="I16" s="9">
        <f t="shared" si="0"/>
        <v>0.009561011733801923</v>
      </c>
      <c r="J16" s="87"/>
    </row>
    <row r="17" spans="1:10" ht="12.75" outlineLevel="1">
      <c r="A17" t="s">
        <v>204</v>
      </c>
      <c r="C17" s="12">
        <v>0</v>
      </c>
      <c r="E17" s="12">
        <v>0</v>
      </c>
      <c r="F17" s="8">
        <v>25</v>
      </c>
      <c r="G17" s="12">
        <v>0.0008667013347200555</v>
      </c>
      <c r="H17" s="4">
        <v>0.00028890044490668514</v>
      </c>
      <c r="I17" s="9">
        <f t="shared" si="0"/>
        <v>0.008536617619466003</v>
      </c>
      <c r="J17" s="87"/>
    </row>
    <row r="18" spans="1:10" ht="12.75">
      <c r="A18" s="1" t="s">
        <v>15</v>
      </c>
      <c r="B18" s="6">
        <v>335</v>
      </c>
      <c r="C18" s="15">
        <v>0.02393370007858827</v>
      </c>
      <c r="D18" s="6">
        <v>119</v>
      </c>
      <c r="E18" s="15">
        <v>0.02271425844626837</v>
      </c>
      <c r="F18" s="6">
        <v>1583</v>
      </c>
      <c r="G18" s="15">
        <v>0.05487952851447391</v>
      </c>
      <c r="H18" s="4">
        <v>0.03384249567977685</v>
      </c>
      <c r="I18" s="9">
        <f>SUM(I9:I17)</f>
        <v>1</v>
      </c>
      <c r="J18" s="103">
        <v>22890.610599999996</v>
      </c>
    </row>
  </sheetData>
  <mergeCells count="1">
    <mergeCell ref="I1:K2"/>
  </mergeCells>
  <printOptions/>
  <pageMargins left="0.5" right="0.5" top="1" bottom="1" header="0.5" footer="0.5"/>
  <pageSetup fitToHeight="0" fitToWidth="1"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 outlineLevelRow="1" outlineLevelCol="1"/>
  <cols>
    <col min="1" max="1" width="44.8515625" style="0" customWidth="1"/>
    <col min="2" max="2" width="0" style="8" hidden="1" customWidth="1" outlineLevel="1"/>
    <col min="3" max="3" width="0" style="12" hidden="1" customWidth="1" outlineLevel="1"/>
    <col min="4" max="4" width="14.7109375" style="8" hidden="1" customWidth="1" outlineLevel="1"/>
    <col min="5" max="5" width="0" style="12" hidden="1" customWidth="1" outlineLevel="1"/>
    <col min="6" max="6" width="0" style="8" hidden="1" customWidth="1" outlineLevel="1"/>
    <col min="7" max="7" width="0" style="12" hidden="1" customWidth="1" outlineLevel="1"/>
    <col min="8" max="8" width="12.7109375" style="5" hidden="1" customWidth="1" outlineLevel="1"/>
    <col min="9" max="9" width="9.140625" style="1" customWidth="1" collapsed="1"/>
    <col min="10" max="10" width="12.8515625" style="1" customWidth="1"/>
    <col min="11" max="11" width="9.57421875" style="0" bestFit="1" customWidth="1"/>
    <col min="12" max="12" width="12.00390625" style="0" bestFit="1" customWidth="1"/>
  </cols>
  <sheetData>
    <row r="1" spans="1:11" ht="12.75" customHeight="1" thickBot="1">
      <c r="A1" s="1" t="s">
        <v>0</v>
      </c>
      <c r="I1" s="112" t="s">
        <v>221</v>
      </c>
      <c r="J1" s="113"/>
      <c r="K1" s="114"/>
    </row>
    <row r="2" spans="1:11" ht="13.5" thickBot="1">
      <c r="A2" s="21" t="s">
        <v>323</v>
      </c>
      <c r="I2" s="115"/>
      <c r="J2" s="116"/>
      <c r="K2" s="117"/>
    </row>
    <row r="3" spans="1:11" ht="12.75">
      <c r="A3" s="28" t="s">
        <v>336</v>
      </c>
      <c r="F3" s="8" t="s">
        <v>310</v>
      </c>
      <c r="I3" s="98"/>
      <c r="J3" s="99" t="s">
        <v>322</v>
      </c>
      <c r="K3" s="100"/>
    </row>
    <row r="4" spans="2:11" ht="12.75">
      <c r="B4" s="8" t="s">
        <v>2</v>
      </c>
      <c r="C4" s="12" t="s">
        <v>217</v>
      </c>
      <c r="D4" s="8" t="s">
        <v>127</v>
      </c>
      <c r="E4" s="12" t="s">
        <v>217</v>
      </c>
      <c r="F4" s="8" t="s">
        <v>127</v>
      </c>
      <c r="G4" s="12" t="s">
        <v>217</v>
      </c>
      <c r="H4" s="4" t="s">
        <v>219</v>
      </c>
      <c r="I4" s="101"/>
      <c r="J4" s="10" t="s">
        <v>330</v>
      </c>
      <c r="K4" s="11"/>
    </row>
    <row r="5" spans="1:11" ht="12.75">
      <c r="A5" s="1" t="s">
        <v>32</v>
      </c>
      <c r="B5" s="14" t="s">
        <v>3</v>
      </c>
      <c r="C5" s="12" t="s">
        <v>167</v>
      </c>
      <c r="D5" s="14" t="s">
        <v>128</v>
      </c>
      <c r="E5" s="12" t="s">
        <v>167</v>
      </c>
      <c r="F5" s="14" t="s">
        <v>179</v>
      </c>
      <c r="G5" s="12" t="s">
        <v>167</v>
      </c>
      <c r="H5" s="4" t="s">
        <v>218</v>
      </c>
      <c r="I5" s="102"/>
      <c r="J5" s="38">
        <v>123731</v>
      </c>
      <c r="K5" s="39"/>
    </row>
    <row r="6" ht="12.75">
      <c r="A6" s="1"/>
    </row>
    <row r="7" spans="1:10" ht="12.75">
      <c r="A7" s="1" t="s">
        <v>327</v>
      </c>
      <c r="J7" s="87"/>
    </row>
    <row r="8" spans="1:10" ht="12.75">
      <c r="A8" s="1"/>
      <c r="J8" s="87"/>
    </row>
    <row r="9" spans="1:10" ht="12.75" outlineLevel="1">
      <c r="A9" t="s">
        <v>32</v>
      </c>
      <c r="B9" s="8">
        <v>1689</v>
      </c>
      <c r="C9" s="12">
        <v>0.12066871472458383</v>
      </c>
      <c r="E9" s="12">
        <v>0</v>
      </c>
      <c r="F9" s="8">
        <v>136</v>
      </c>
      <c r="G9" s="12">
        <v>0.004714855260877102</v>
      </c>
      <c r="H9" s="4">
        <v>0.04179452332848698</v>
      </c>
      <c r="I9" s="9">
        <f>+H9/$H$30</f>
        <v>0.228800106506392</v>
      </c>
      <c r="J9" s="87"/>
    </row>
    <row r="10" spans="1:10" ht="12.75" outlineLevel="1">
      <c r="A10" t="s">
        <v>186</v>
      </c>
      <c r="B10" s="8">
        <v>1</v>
      </c>
      <c r="C10" s="12">
        <v>7.144388083160678E-05</v>
      </c>
      <c r="D10" s="8">
        <v>13</v>
      </c>
      <c r="E10" s="12">
        <v>0.0024813895781637717</v>
      </c>
      <c r="F10" s="8">
        <v>21</v>
      </c>
      <c r="G10" s="12">
        <v>0.0007280291211648466</v>
      </c>
      <c r="H10" s="4">
        <v>0.0010936208600534085</v>
      </c>
      <c r="I10" s="9">
        <f aca="true" t="shared" si="0" ref="I10:I29">+H10/$H$30</f>
        <v>0.00598692243218581</v>
      </c>
      <c r="J10" s="87"/>
    </row>
    <row r="11" spans="1:10" ht="12.75" outlineLevel="1">
      <c r="A11" t="s">
        <v>45</v>
      </c>
      <c r="B11" s="8">
        <v>75</v>
      </c>
      <c r="C11" s="12">
        <v>0.005358291062370508</v>
      </c>
      <c r="D11" s="8">
        <v>4</v>
      </c>
      <c r="E11" s="12">
        <v>0.0007635044855888528</v>
      </c>
      <c r="F11" s="8">
        <v>10</v>
      </c>
      <c r="G11" s="12">
        <v>0.0003466805338880222</v>
      </c>
      <c r="H11" s="4">
        <v>0.002156158693949128</v>
      </c>
      <c r="I11" s="9">
        <f t="shared" si="0"/>
        <v>0.01180368382103289</v>
      </c>
      <c r="J11" s="87"/>
    </row>
    <row r="12" spans="1:10" ht="12.75" outlineLevel="1">
      <c r="A12" t="s">
        <v>306</v>
      </c>
      <c r="C12" s="12">
        <v>0</v>
      </c>
      <c r="D12" s="8">
        <v>2</v>
      </c>
      <c r="E12" s="12">
        <v>0.0003817522427944264</v>
      </c>
      <c r="F12" s="8">
        <v>2</v>
      </c>
      <c r="G12" s="12">
        <v>6.933610677760443E-05</v>
      </c>
      <c r="H12" s="4">
        <v>0.00015036278319067694</v>
      </c>
      <c r="I12" s="9">
        <f t="shared" si="0"/>
        <v>0.0008231466246960507</v>
      </c>
      <c r="J12" s="87"/>
    </row>
    <row r="13" spans="1:10" ht="12.75" outlineLevel="1">
      <c r="A13" t="s">
        <v>256</v>
      </c>
      <c r="C13" s="12">
        <v>0</v>
      </c>
      <c r="D13" s="8">
        <v>385</v>
      </c>
      <c r="E13" s="12">
        <v>0.07348730673792708</v>
      </c>
      <c r="F13" s="8">
        <v>2153</v>
      </c>
      <c r="G13" s="12">
        <v>0.07464031894609117</v>
      </c>
      <c r="H13" s="4">
        <v>0.04937587522800609</v>
      </c>
      <c r="I13" s="9">
        <f t="shared" si="0"/>
        <v>0.2703034898190593</v>
      </c>
      <c r="J13" s="87"/>
    </row>
    <row r="14" spans="1:10" ht="12.75" outlineLevel="1">
      <c r="A14" t="s">
        <v>189</v>
      </c>
      <c r="C14" s="12">
        <v>0</v>
      </c>
      <c r="E14" s="12">
        <v>0</v>
      </c>
      <c r="F14" s="8">
        <v>10</v>
      </c>
      <c r="G14" s="12">
        <v>0.0003466805338880222</v>
      </c>
      <c r="H14" s="4">
        <v>0.00011556017796267407</v>
      </c>
      <c r="I14" s="9">
        <f t="shared" si="0"/>
        <v>0.0006326231027436055</v>
      </c>
      <c r="J14" s="87"/>
    </row>
    <row r="15" spans="1:10" ht="12.75" outlineLevel="1">
      <c r="A15" t="s">
        <v>303</v>
      </c>
      <c r="B15" s="8">
        <v>5</v>
      </c>
      <c r="C15" s="12">
        <v>0.00035721940415803385</v>
      </c>
      <c r="E15" s="12">
        <v>0</v>
      </c>
      <c r="G15" s="12">
        <v>0</v>
      </c>
      <c r="H15" s="4">
        <v>0.00011907313471934461</v>
      </c>
      <c r="I15" s="9">
        <f t="shared" si="0"/>
        <v>0.0006518544473329749</v>
      </c>
      <c r="J15" s="87"/>
    </row>
    <row r="16" spans="1:10" ht="12.75" outlineLevel="1">
      <c r="A16" t="s">
        <v>67</v>
      </c>
      <c r="B16" s="8">
        <v>49</v>
      </c>
      <c r="C16" s="12">
        <v>0.003500750160748732</v>
      </c>
      <c r="E16" s="12">
        <v>0</v>
      </c>
      <c r="G16" s="12">
        <v>0</v>
      </c>
      <c r="H16" s="4">
        <v>0.0011669167202495773</v>
      </c>
      <c r="I16" s="9">
        <f t="shared" si="0"/>
        <v>0.0063881735838631545</v>
      </c>
      <c r="J16" s="87"/>
    </row>
    <row r="17" spans="1:10" ht="12.75" outlineLevel="1">
      <c r="A17" t="s">
        <v>66</v>
      </c>
      <c r="C17" s="12">
        <v>0</v>
      </c>
      <c r="E17" s="12">
        <v>0</v>
      </c>
      <c r="G17" s="12">
        <v>0</v>
      </c>
      <c r="H17" s="4">
        <v>0</v>
      </c>
      <c r="I17" s="9">
        <f t="shared" si="0"/>
        <v>0</v>
      </c>
      <c r="J17" s="87"/>
    </row>
    <row r="18" spans="1:10" ht="12.75" outlineLevel="1">
      <c r="A18" t="s">
        <v>228</v>
      </c>
      <c r="B18" s="8">
        <v>76</v>
      </c>
      <c r="C18" s="12">
        <v>0.005429734943202115</v>
      </c>
      <c r="D18" s="8">
        <v>91</v>
      </c>
      <c r="E18" s="12">
        <v>0.017369727047146403</v>
      </c>
      <c r="F18" s="8">
        <v>401</v>
      </c>
      <c r="G18" s="12">
        <v>0.01390188940890969</v>
      </c>
      <c r="H18" s="4">
        <v>0.012233783799752736</v>
      </c>
      <c r="I18" s="9">
        <f t="shared" si="0"/>
        <v>0.0669726752081833</v>
      </c>
      <c r="J18" s="87"/>
    </row>
    <row r="19" spans="1:10" ht="12.75" outlineLevel="1">
      <c r="A19" t="s">
        <v>28</v>
      </c>
      <c r="B19" s="8">
        <v>115</v>
      </c>
      <c r="C19" s="12">
        <v>0.008216046295634778</v>
      </c>
      <c r="D19" s="8">
        <v>11</v>
      </c>
      <c r="E19" s="12">
        <v>0.0020996373353693453</v>
      </c>
      <c r="F19" s="8">
        <v>267</v>
      </c>
      <c r="G19" s="12">
        <v>0.009256370254810192</v>
      </c>
      <c r="H19" s="4">
        <v>0.006524017961938106</v>
      </c>
      <c r="I19" s="9">
        <f t="shared" si="0"/>
        <v>0.03571511015472301</v>
      </c>
      <c r="J19" s="87"/>
    </row>
    <row r="20" spans="1:10" s="3" customFormat="1" ht="12.75" outlineLevel="1">
      <c r="A20" s="3" t="s">
        <v>114</v>
      </c>
      <c r="B20" s="8">
        <v>39</v>
      </c>
      <c r="C20" s="12">
        <v>0.0027863113524326643</v>
      </c>
      <c r="D20" s="8"/>
      <c r="E20" s="12">
        <v>0</v>
      </c>
      <c r="F20" s="8">
        <v>260</v>
      </c>
      <c r="G20" s="12">
        <v>0.009013693881088577</v>
      </c>
      <c r="H20" s="4">
        <v>0.003933335077840413</v>
      </c>
      <c r="I20" s="9">
        <f t="shared" si="0"/>
        <v>0.021532665360530945</v>
      </c>
      <c r="J20" s="88"/>
    </row>
    <row r="21" spans="1:10" s="3" customFormat="1" ht="12.75" outlineLevel="1">
      <c r="A21" s="3" t="s">
        <v>257</v>
      </c>
      <c r="B21" s="8">
        <v>9</v>
      </c>
      <c r="C21" s="12">
        <v>0.000642994927484461</v>
      </c>
      <c r="D21" s="8">
        <v>445</v>
      </c>
      <c r="E21" s="12">
        <v>0.08493987402175988</v>
      </c>
      <c r="F21" s="8">
        <v>1377</v>
      </c>
      <c r="G21" s="12">
        <v>0.047737909516380655</v>
      </c>
      <c r="H21" s="4">
        <v>0.04444025948854167</v>
      </c>
      <c r="I21" s="9">
        <f t="shared" si="0"/>
        <v>0.2432839351757747</v>
      </c>
      <c r="J21" s="88"/>
    </row>
    <row r="22" spans="1:10" ht="12.75" outlineLevel="1">
      <c r="A22" t="s">
        <v>210</v>
      </c>
      <c r="C22" s="12">
        <v>0</v>
      </c>
      <c r="E22" s="12">
        <v>0</v>
      </c>
      <c r="F22" s="8">
        <v>25</v>
      </c>
      <c r="G22" s="12">
        <v>0.0008667013347200555</v>
      </c>
      <c r="H22" s="4">
        <v>0.00028890044490668514</v>
      </c>
      <c r="I22" s="9">
        <f t="shared" si="0"/>
        <v>0.0015815577568590138</v>
      </c>
      <c r="J22" s="87"/>
    </row>
    <row r="23" spans="1:10" ht="12.75" outlineLevel="1">
      <c r="A23" t="s">
        <v>85</v>
      </c>
      <c r="B23" s="8">
        <v>22</v>
      </c>
      <c r="C23" s="12">
        <v>0.001571765378295349</v>
      </c>
      <c r="E23" s="12">
        <v>0</v>
      </c>
      <c r="G23" s="12">
        <v>0</v>
      </c>
      <c r="H23" s="4">
        <v>0.0005239217927651164</v>
      </c>
      <c r="I23" s="9">
        <f t="shared" si="0"/>
        <v>0.00286815956826509</v>
      </c>
      <c r="J23" s="87"/>
    </row>
    <row r="24" spans="1:10" ht="12.75" outlineLevel="1">
      <c r="A24" t="s">
        <v>60</v>
      </c>
      <c r="B24" s="8">
        <v>111</v>
      </c>
      <c r="C24" s="12">
        <v>0.007930270772308352</v>
      </c>
      <c r="D24" s="8">
        <v>54</v>
      </c>
      <c r="E24" s="12">
        <v>0.010307310555449513</v>
      </c>
      <c r="F24" s="8">
        <v>151</v>
      </c>
      <c r="G24" s="12">
        <v>0.005234876061709135</v>
      </c>
      <c r="H24" s="4">
        <v>0.007824152463155666</v>
      </c>
      <c r="I24" s="9">
        <f t="shared" si="0"/>
        <v>0.042832571694198386</v>
      </c>
      <c r="J24" s="87"/>
    </row>
    <row r="25" spans="1:10" ht="12.75" outlineLevel="1">
      <c r="A25" t="s">
        <v>241</v>
      </c>
      <c r="B25" s="8">
        <v>25</v>
      </c>
      <c r="C25" s="12">
        <v>0.0017860970207901692</v>
      </c>
      <c r="E25" s="12">
        <v>0</v>
      </c>
      <c r="F25" s="8">
        <v>34</v>
      </c>
      <c r="G25" s="12">
        <v>0.0011787138152192754</v>
      </c>
      <c r="H25" s="4">
        <v>0.000988270278669815</v>
      </c>
      <c r="I25" s="9">
        <f t="shared" si="0"/>
        <v>0.005410190785993134</v>
      </c>
      <c r="J25" s="87"/>
    </row>
    <row r="26" spans="1:10" ht="12.75" outlineLevel="1">
      <c r="A26" t="s">
        <v>129</v>
      </c>
      <c r="C26" s="12">
        <v>0</v>
      </c>
      <c r="D26" s="8">
        <v>4</v>
      </c>
      <c r="E26" s="12">
        <v>0.0007635044855888528</v>
      </c>
      <c r="F26" s="8">
        <v>34</v>
      </c>
      <c r="G26" s="12">
        <v>0.0011787138152192754</v>
      </c>
      <c r="H26" s="4">
        <v>0.0006474061002693761</v>
      </c>
      <c r="I26" s="9">
        <f t="shared" si="0"/>
        <v>0.0035441625576229183</v>
      </c>
      <c r="J26" s="87"/>
    </row>
    <row r="27" spans="1:10" ht="12.75" outlineLevel="1">
      <c r="A27" t="s">
        <v>121</v>
      </c>
      <c r="B27" s="8">
        <v>109</v>
      </c>
      <c r="C27" s="12">
        <v>0.007787383010645139</v>
      </c>
      <c r="E27" s="12">
        <v>0</v>
      </c>
      <c r="G27" s="12">
        <v>0</v>
      </c>
      <c r="H27" s="4">
        <v>0.002595794336881713</v>
      </c>
      <c r="I27" s="9">
        <f t="shared" si="0"/>
        <v>0.014210426951858854</v>
      </c>
      <c r="J27" s="87"/>
    </row>
    <row r="28" spans="1:10" ht="12.75" outlineLevel="1">
      <c r="A28" t="s">
        <v>33</v>
      </c>
      <c r="B28" s="8">
        <v>109</v>
      </c>
      <c r="C28" s="12">
        <v>0.007787383010645139</v>
      </c>
      <c r="E28" s="12">
        <v>0</v>
      </c>
      <c r="G28" s="12">
        <v>0</v>
      </c>
      <c r="H28" s="4">
        <v>0.002595794336881713</v>
      </c>
      <c r="I28" s="9">
        <f t="shared" si="0"/>
        <v>0.014210426951858854</v>
      </c>
      <c r="J28" s="87"/>
    </row>
    <row r="29" spans="1:10" ht="12.75" outlineLevel="1">
      <c r="A29" t="s">
        <v>122</v>
      </c>
      <c r="B29" s="8">
        <v>87</v>
      </c>
      <c r="C29" s="12">
        <v>0.006215617632349789</v>
      </c>
      <c r="D29" s="8">
        <v>9</v>
      </c>
      <c r="E29" s="12">
        <v>0.0017178850925749188</v>
      </c>
      <c r="F29" s="8">
        <v>126</v>
      </c>
      <c r="G29" s="12">
        <v>0.00436817472698908</v>
      </c>
      <c r="H29" s="4">
        <v>0.004100559150637929</v>
      </c>
      <c r="I29" s="9">
        <f t="shared" si="0"/>
        <v>0.022448117496826177</v>
      </c>
      <c r="J29" s="87"/>
    </row>
    <row r="30" spans="1:10" ht="12.75">
      <c r="A30" s="1" t="s">
        <v>32</v>
      </c>
      <c r="B30" s="6">
        <v>2521</v>
      </c>
      <c r="C30" s="15">
        <v>0.18011002357648068</v>
      </c>
      <c r="D30" s="6">
        <v>1018</v>
      </c>
      <c r="E30" s="15">
        <v>0.19431189158236303</v>
      </c>
      <c r="F30" s="6">
        <v>5007</v>
      </c>
      <c r="G30" s="15">
        <v>0.17358294331773272</v>
      </c>
      <c r="H30" s="4">
        <v>0.1826682861588588</v>
      </c>
      <c r="I30" s="9">
        <f>SUM(I9:I29)</f>
        <v>1</v>
      </c>
      <c r="J30" s="103">
        <v>123731.1999</v>
      </c>
    </row>
    <row r="31" ht="12.75">
      <c r="J31" s="87"/>
    </row>
  </sheetData>
  <mergeCells count="1">
    <mergeCell ref="I1:K2"/>
  </mergeCells>
  <printOptions/>
  <pageMargins left="0.5" right="0.5" top="1" bottom="1" header="0.5" footer="0.5"/>
  <pageSetup fitToHeight="0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&lt;Multnomah Countyt&gt;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 LAN</dc:creator>
  <cp:keywords/>
  <dc:description/>
  <cp:lastModifiedBy>newimage</cp:lastModifiedBy>
  <cp:lastPrinted>2006-10-31T23:56:50Z</cp:lastPrinted>
  <dcterms:created xsi:type="dcterms:W3CDTF">2003-10-28T22:15:39Z</dcterms:created>
  <dcterms:modified xsi:type="dcterms:W3CDTF">2010-11-17T00:05:57Z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324975764</vt:i4>
  </property>
  <property fmtid="{D5CDD505-2E9C-101B-9397-08002B2CF9AE}" pid="3" name="_EmailSubject">
    <vt:lpwstr>Internal Service Rates for Posting</vt:lpwstr>
  </property>
  <property fmtid="{D5CDD505-2E9C-101B-9397-08002B2CF9AE}" pid="4" name="_AuthorEmail">
    <vt:lpwstr>joyce.m.resare@co.multnomah.or.us</vt:lpwstr>
  </property>
  <property fmtid="{D5CDD505-2E9C-101B-9397-08002B2CF9AE}" pid="5" name="_AuthorEmailDisplayName">
    <vt:lpwstr>RESARE Joyce M</vt:lpwstr>
  </property>
  <property fmtid="{D5CDD505-2E9C-101B-9397-08002B2CF9AE}" pid="6" name="_PreviousAdHocReviewCycleID">
    <vt:i4>-464697190</vt:i4>
  </property>
  <property fmtid="{D5CDD505-2E9C-101B-9397-08002B2CF9AE}" pid="7" name="_ReviewingToolsShownOnce">
    <vt:lpwstr/>
  </property>
</Properties>
</file>