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Y:\Budget\FY 2020\Rate Setting\FY20 Published ISR Final\"/>
    </mc:Choice>
  </mc:AlternateContent>
  <bookViews>
    <workbookView xWindow="0" yWindow="0" windowWidth="14490" windowHeight="5070" tabRatio="837" activeTab="1"/>
  </bookViews>
  <sheets>
    <sheet name="Overview" sheetId="8" r:id="rId1"/>
    <sheet name="SUMMARY" sheetId="5" r:id="rId2"/>
    <sheet name="FY20 Distribution Detail" sheetId="2" r:id="rId3"/>
    <sheet name="Distribution Rates" sheetId="9" r:id="rId4"/>
    <sheet name="Dist BWC BuyDown Method" sheetId="1" r:id="rId5"/>
  </sheets>
  <definedNames>
    <definedName name="_xlnm._FilterDatabase" localSheetId="2" hidden="1">'FY20 Distribution Detail'!$A$1:$AL$236</definedName>
    <definedName name="_xlnm.Print_Area" localSheetId="0">Overview!$A$1:$C$30</definedName>
    <definedName name="_xlnm.Print_Area" localSheetId="1">SUMMARY!$A$1:$Y$30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36" i="2" l="1"/>
  <c r="AK235" i="2"/>
  <c r="AK234" i="2"/>
  <c r="AK233" i="2"/>
  <c r="AK232" i="2"/>
  <c r="AK231" i="2"/>
  <c r="AK230" i="2"/>
  <c r="AK229" i="2"/>
  <c r="AK228" i="2"/>
  <c r="AK227" i="2"/>
  <c r="AK226" i="2"/>
  <c r="AK225" i="2"/>
  <c r="AK224" i="2"/>
  <c r="AK223" i="2"/>
  <c r="AK222" i="2"/>
  <c r="AK221" i="2"/>
  <c r="AK220" i="2"/>
  <c r="AK219" i="2"/>
  <c r="AK218" i="2"/>
  <c r="AK217" i="2"/>
  <c r="AK216" i="2"/>
  <c r="AK215" i="2"/>
  <c r="AK214" i="2"/>
  <c r="AK213" i="2"/>
  <c r="AK212" i="2"/>
  <c r="AK211" i="2"/>
  <c r="AK210" i="2"/>
  <c r="AK209" i="2"/>
  <c r="AK208" i="2"/>
  <c r="AK207" i="2"/>
  <c r="AK206" i="2"/>
  <c r="AK205" i="2"/>
  <c r="AK204" i="2"/>
  <c r="AK203" i="2"/>
  <c r="AK202" i="2"/>
  <c r="AK201" i="2"/>
  <c r="AK200" i="2"/>
  <c r="AK199" i="2"/>
  <c r="AK198" i="2"/>
  <c r="AK197" i="2"/>
  <c r="AK196" i="2"/>
  <c r="AK195" i="2"/>
  <c r="AK194" i="2"/>
  <c r="AK193" i="2"/>
  <c r="AK192" i="2"/>
  <c r="AK191" i="2"/>
  <c r="AK190" i="2"/>
  <c r="AK189" i="2"/>
  <c r="AK188" i="2"/>
  <c r="AK187" i="2"/>
  <c r="AK186" i="2"/>
  <c r="AK185" i="2"/>
  <c r="AK184" i="2"/>
  <c r="AK183" i="2"/>
  <c r="AK182" i="2"/>
  <c r="AK181" i="2"/>
  <c r="AK180" i="2"/>
  <c r="AK179" i="2"/>
  <c r="AK178" i="2"/>
  <c r="AK177" i="2"/>
  <c r="AK176" i="2"/>
  <c r="AK175" i="2"/>
  <c r="AK174" i="2"/>
  <c r="AK173" i="2"/>
  <c r="AK172" i="2"/>
  <c r="AK171" i="2"/>
  <c r="AK170" i="2"/>
  <c r="AK169" i="2"/>
  <c r="AK168" i="2"/>
  <c r="AK167" i="2"/>
  <c r="AK166" i="2"/>
  <c r="AK165" i="2"/>
  <c r="AK164" i="2"/>
  <c r="AK163" i="2"/>
  <c r="AK162" i="2"/>
  <c r="AK161" i="2"/>
  <c r="AK160" i="2"/>
  <c r="AK159" i="2"/>
  <c r="AK158" i="2"/>
  <c r="AK157" i="2"/>
  <c r="AK156" i="2"/>
  <c r="AK155" i="2"/>
  <c r="AK154" i="2"/>
  <c r="AK153" i="2"/>
  <c r="AK152" i="2"/>
  <c r="AK151" i="2"/>
  <c r="AK150" i="2"/>
  <c r="AK149" i="2"/>
  <c r="AK148" i="2"/>
  <c r="AK147" i="2"/>
  <c r="AK146" i="2"/>
  <c r="AK145" i="2"/>
  <c r="AK144" i="2"/>
  <c r="AK143" i="2"/>
  <c r="AK142" i="2"/>
  <c r="AK141" i="2"/>
  <c r="AK140" i="2"/>
  <c r="AK139" i="2"/>
  <c r="AK138" i="2"/>
  <c r="AK137" i="2"/>
  <c r="AK136" i="2"/>
  <c r="AK135" i="2"/>
  <c r="AK134" i="2"/>
  <c r="AK133" i="2"/>
  <c r="AK132" i="2"/>
  <c r="AK131" i="2"/>
  <c r="AK130" i="2"/>
  <c r="AK129" i="2"/>
  <c r="AK128" i="2"/>
  <c r="AK127" i="2"/>
  <c r="AK126" i="2"/>
  <c r="AK125" i="2"/>
  <c r="AK124" i="2"/>
  <c r="AK123" i="2"/>
  <c r="AK122" i="2"/>
  <c r="AK121" i="2"/>
  <c r="AK120" i="2"/>
  <c r="AK119" i="2"/>
  <c r="AK118" i="2"/>
  <c r="AK117" i="2"/>
  <c r="AK116" i="2"/>
  <c r="AK115" i="2"/>
  <c r="AK114" i="2"/>
  <c r="AK113" i="2"/>
  <c r="AK112" i="2"/>
  <c r="AK111" i="2"/>
  <c r="AK110" i="2"/>
  <c r="AK109" i="2"/>
  <c r="AK108" i="2"/>
  <c r="AK107" i="2"/>
  <c r="AK106" i="2"/>
  <c r="AK105" i="2"/>
  <c r="AK104" i="2"/>
  <c r="AK103" i="2"/>
  <c r="AK102" i="2"/>
  <c r="AK101" i="2"/>
  <c r="AK100" i="2"/>
  <c r="AK99" i="2"/>
  <c r="AK98" i="2"/>
  <c r="AK97" i="2"/>
  <c r="AK96" i="2"/>
  <c r="AK95" i="2"/>
  <c r="AK94" i="2"/>
  <c r="AK93" i="2"/>
  <c r="AK92" i="2"/>
  <c r="AK91" i="2"/>
  <c r="AK90" i="2"/>
  <c r="AK89" i="2"/>
  <c r="AK88" i="2"/>
  <c r="AK87" i="2"/>
  <c r="AK86" i="2"/>
  <c r="AK85" i="2"/>
  <c r="AK84" i="2"/>
  <c r="AK83" i="2"/>
  <c r="AK82" i="2"/>
  <c r="AK81" i="2"/>
  <c r="AK80" i="2"/>
  <c r="AK79" i="2"/>
  <c r="AK78" i="2"/>
  <c r="AK77" i="2"/>
  <c r="AK76" i="2"/>
  <c r="AK75" i="2"/>
  <c r="AK74" i="2"/>
  <c r="AK73" i="2"/>
  <c r="AK72" i="2"/>
  <c r="AK71" i="2"/>
  <c r="AK70" i="2"/>
  <c r="AK69" i="2"/>
  <c r="AK68" i="2"/>
  <c r="AK67" i="2"/>
  <c r="AK66" i="2"/>
  <c r="AK65" i="2"/>
  <c r="AK64" i="2"/>
  <c r="AK63" i="2"/>
  <c r="AK62" i="2"/>
  <c r="AK61" i="2"/>
  <c r="AK60" i="2"/>
  <c r="AK59" i="2"/>
  <c r="AK58" i="2"/>
  <c r="AK57" i="2"/>
  <c r="AK56" i="2"/>
  <c r="AK55" i="2"/>
  <c r="AK54" i="2"/>
  <c r="AK53" i="2"/>
  <c r="AK52" i="2"/>
  <c r="AK51" i="2"/>
  <c r="AK50" i="2"/>
  <c r="AK49" i="2"/>
  <c r="AK48" i="2"/>
  <c r="AK47" i="2"/>
  <c r="AK46" i="2"/>
  <c r="AK45" i="2"/>
  <c r="AK44" i="2"/>
  <c r="AK43" i="2"/>
  <c r="AK42" i="2"/>
  <c r="AK41" i="2"/>
  <c r="AK40" i="2"/>
  <c r="AK39" i="2"/>
  <c r="AK38" i="2"/>
  <c r="AK37" i="2"/>
  <c r="AK36" i="2"/>
  <c r="AK35" i="2"/>
  <c r="AK34" i="2"/>
  <c r="AK33" i="2"/>
  <c r="AK32" i="2"/>
  <c r="AK31" i="2"/>
  <c r="AK30" i="2"/>
  <c r="AK29" i="2"/>
  <c r="AK28" i="2"/>
  <c r="AK27" i="2"/>
  <c r="AK26" i="2"/>
  <c r="AK25" i="2"/>
  <c r="AK24" i="2"/>
  <c r="AK23" i="2"/>
  <c r="AK22" i="2"/>
  <c r="AK21" i="2"/>
  <c r="AK20" i="2"/>
  <c r="AK19" i="2"/>
  <c r="AK18" i="2"/>
  <c r="AK17" i="2"/>
  <c r="AK16" i="2"/>
  <c r="AK15" i="2"/>
  <c r="AK14" i="2"/>
  <c r="AK13" i="2"/>
  <c r="AK12" i="2"/>
  <c r="AK11" i="2"/>
  <c r="AK10" i="2"/>
  <c r="AK9" i="2"/>
  <c r="AK8" i="2"/>
  <c r="AK7" i="2"/>
  <c r="AK6" i="2"/>
  <c r="AK5" i="2"/>
  <c r="AK4" i="2"/>
  <c r="AK3" i="2"/>
  <c r="AK2" i="2"/>
  <c r="AL236" i="2" l="1"/>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L8" i="2"/>
  <c r="AL7" i="2"/>
  <c r="AL6" i="2"/>
  <c r="AL5" i="2"/>
  <c r="AL4" i="2"/>
  <c r="AL3" i="2"/>
  <c r="AL2" i="2"/>
  <c r="B15" i="1" l="1"/>
  <c r="B17" i="1" l="1"/>
  <c r="B11" i="1"/>
  <c r="B18" i="1" s="1"/>
  <c r="B19" i="1" l="1"/>
</calcChain>
</file>

<file path=xl/comments1.xml><?xml version="1.0" encoding="utf-8"?>
<comments xmlns="http://schemas.openxmlformats.org/spreadsheetml/2006/main">
  <authors>
    <author>THEOBALD Jayde</author>
    <author/>
  </authors>
  <commentList>
    <comment ref="B86" authorId="0" shapeId="0">
      <text>
        <r>
          <rPr>
            <sz val="9"/>
            <color indexed="81"/>
            <rFont val="Tahoma"/>
            <family val="2"/>
          </rPr>
          <t xml:space="preserve">
New Mcode added 4/30/18
</t>
        </r>
      </text>
    </comment>
    <comment ref="B175" authorId="1" shapeId="0">
      <text>
        <r>
          <rPr>
            <sz val="12"/>
            <color rgb="FF000000"/>
            <rFont val="Arial"/>
            <family val="2"/>
          </rPr>
          <t>New Mcode added 4/14/18</t>
        </r>
      </text>
    </comment>
  </commentList>
</comments>
</file>

<file path=xl/sharedStrings.xml><?xml version="1.0" encoding="utf-8"?>
<sst xmlns="http://schemas.openxmlformats.org/spreadsheetml/2006/main" count="3027" uniqueCount="873">
  <si>
    <t>FY20 ISR Stop Point Total</t>
  </si>
  <si>
    <t>MCODE</t>
  </si>
  <si>
    <t>StopID                                                  (BLDG/FLR/SUITE)</t>
  </si>
  <si>
    <t>Building Name</t>
  </si>
  <si>
    <t>Address</t>
  </si>
  <si>
    <t>Route</t>
  </si>
  <si>
    <t>Dept</t>
  </si>
  <si>
    <t>Division</t>
  </si>
  <si>
    <t>Program</t>
  </si>
  <si>
    <t>Cost Object</t>
  </si>
  <si>
    <t>STOP BASE    (stops / day)</t>
  </si>
  <si>
    <t>Stop 
Share %  (% share of stop or pro-ration for partial yr)</t>
  </si>
  <si>
    <t>TOTAL STOP       BASE                   
(J x K)</t>
  </si>
  <si>
    <t>Inter Office Mail Volume</t>
  </si>
  <si>
    <t>IO Volume
(Y= Stop base #) (N=0)</t>
  </si>
  <si>
    <t>USPS PO Box PickUp
(B503)</t>
  </si>
  <si>
    <t>USPS PO Box Pick Up:
DWNTN 7th Ave for  Multnomah Bldg</t>
  </si>
  <si>
    <t>Medical                         (Y = 2x Stop base #)       (N = 0)                             (H = Hard coded allocation)</t>
  </si>
  <si>
    <t xml:space="preserve">Medical Stop Share %
</t>
  </si>
  <si>
    <t xml:space="preserve">Total Stop Points (=Base + IO Vol + USPS + Medical)
</t>
  </si>
  <si>
    <t>M077</t>
  </si>
  <si>
    <t>488/03</t>
  </si>
  <si>
    <t>EAST COUNTY COURTHOUSE</t>
  </si>
  <si>
    <t>18480 SE STARK ST</t>
  </si>
  <si>
    <t>DA</t>
  </si>
  <si>
    <t>DA Division II</t>
  </si>
  <si>
    <t>TRIAL - DISTRICT COURT</t>
  </si>
  <si>
    <t>N</t>
  </si>
  <si>
    <t>M239</t>
  </si>
  <si>
    <t>119/00/0358</t>
  </si>
  <si>
    <t>JUSTICE CTR</t>
  </si>
  <si>
    <t>1120 SW 3RD</t>
  </si>
  <si>
    <t>INTAKE</t>
  </si>
  <si>
    <t>M240</t>
  </si>
  <si>
    <t>101/06/0600</t>
  </si>
  <si>
    <t>MULTNOMAH CNTY COURTHOUSE</t>
  </si>
  <si>
    <t>1021 SW 4TH</t>
  </si>
  <si>
    <t>DA ADMINISTRATION</t>
  </si>
  <si>
    <t>DA GENERAL SUPPORT</t>
  </si>
  <si>
    <t>M242</t>
  </si>
  <si>
    <t>Postage Only</t>
  </si>
  <si>
    <t>DA Division III</t>
  </si>
  <si>
    <t>UNIT B</t>
  </si>
  <si>
    <t>M243</t>
  </si>
  <si>
    <t>108/21/2175</t>
  </si>
  <si>
    <t>Congress Center</t>
  </si>
  <si>
    <t>1001 SW 5th Ave</t>
  </si>
  <si>
    <t>1,2</t>
  </si>
  <si>
    <t>DA Division I</t>
  </si>
  <si>
    <t>SUPPORT ENFORCEMENT (SED)</t>
  </si>
  <si>
    <t>DA SED.66</t>
  </si>
  <si>
    <t>M244</t>
  </si>
  <si>
    <t>UNIT D</t>
  </si>
  <si>
    <t>M245</t>
  </si>
  <si>
    <t>101/08/0853</t>
  </si>
  <si>
    <t>UNIT C/GANGS</t>
  </si>
  <si>
    <t>M246</t>
  </si>
  <si>
    <t>439/00/0000</t>
  </si>
  <si>
    <t>GATEWAY CHILDRENS CENTER</t>
  </si>
  <si>
    <t>10225 E Burnside St</t>
  </si>
  <si>
    <t>MDT</t>
  </si>
  <si>
    <t>M247</t>
  </si>
  <si>
    <t>VICTIMS ASSISTANCE</t>
  </si>
  <si>
    <t>M248</t>
  </si>
  <si>
    <t>M008</t>
  </si>
  <si>
    <t>501 SE HAWTHORNE</t>
  </si>
  <si>
    <t>DCA</t>
  </si>
  <si>
    <t>DCA IT Office of the CIO</t>
  </si>
  <si>
    <t>DCA IT CIO</t>
  </si>
  <si>
    <t>M506</t>
  </si>
  <si>
    <t>425/00/0000</t>
  </si>
  <si>
    <t>YEON BLDG</t>
  </si>
  <si>
    <t>1620 SE 190TH GRESHAM</t>
  </si>
  <si>
    <t>FLEET</t>
  </si>
  <si>
    <t>FLEET SERVICES</t>
  </si>
  <si>
    <t>M593</t>
  </si>
  <si>
    <t>401 N DIXON</t>
  </si>
  <si>
    <t>FACILITIES</t>
  </si>
  <si>
    <t>ELECTRONIC SERVICES</t>
  </si>
  <si>
    <t>M736</t>
  </si>
  <si>
    <t>DCA-Department HR</t>
  </si>
  <si>
    <t>DCA-DEPT HR</t>
  </si>
  <si>
    <t>M764</t>
  </si>
  <si>
    <t>425/00/RECORDS</t>
  </si>
  <si>
    <t>RECORDS</t>
  </si>
  <si>
    <t>M783</t>
  </si>
  <si>
    <t>DCA Finance Hub</t>
  </si>
  <si>
    <t>DCA FINANCE HUB</t>
  </si>
  <si>
    <t>M784</t>
  </si>
  <si>
    <t>M785</t>
  </si>
  <si>
    <t>DCA Contracts &amp; Strategic Sourcing</t>
  </si>
  <si>
    <t>DCA CONTRACTS</t>
  </si>
  <si>
    <t>M786</t>
  </si>
  <si>
    <t>274/00/0000</t>
  </si>
  <si>
    <t>BLANCHARD F&amp;PM</t>
  </si>
  <si>
    <t>Inside</t>
  </si>
  <si>
    <t>FACILITIES &amp; PROPERTY MGMT.</t>
  </si>
  <si>
    <t>ADMINISTRATION</t>
  </si>
  <si>
    <t>M791</t>
  </si>
  <si>
    <t>DCA Budget, Rates, and Capital</t>
  </si>
  <si>
    <t>DCA BUDGET</t>
  </si>
  <si>
    <t>M793</t>
  </si>
  <si>
    <t>503/04/0000</t>
  </si>
  <si>
    <t>MULTNOMAH BLDG</t>
  </si>
  <si>
    <t>IT</t>
  </si>
  <si>
    <t>IT Admin</t>
  </si>
  <si>
    <t>Y</t>
  </si>
  <si>
    <t>M015</t>
  </si>
  <si>
    <t>DCHS</t>
  </si>
  <si>
    <t>DCHS Administration</t>
  </si>
  <si>
    <t>DCHS Human Services</t>
  </si>
  <si>
    <t>CHSBS.HR.IND1000</t>
  </si>
  <si>
    <t>M016</t>
  </si>
  <si>
    <t>167/200</t>
  </si>
  <si>
    <t>5 Oak</t>
  </si>
  <si>
    <t>209 SW 4th</t>
  </si>
  <si>
    <t>Youth &amp; Family Services</t>
  </si>
  <si>
    <t>WEATHERIZATION/ENERGY ASSIST.</t>
  </si>
  <si>
    <t>SCPCESEG.SPLIT</t>
  </si>
  <si>
    <t>M110</t>
  </si>
  <si>
    <t>167/01</t>
  </si>
  <si>
    <t>DCHS BUSINESS SERVICES</t>
  </si>
  <si>
    <t>CHIEF FINANCIAL OFFICER</t>
  </si>
  <si>
    <t>CHSBS.FIN.IND1000</t>
  </si>
  <si>
    <t>M127</t>
  </si>
  <si>
    <t>DDSD</t>
  </si>
  <si>
    <t>DD DEVELOPMNTL DISABILITY SVCS</t>
  </si>
  <si>
    <t>DD10 KIDS 48</t>
  </si>
  <si>
    <t>M150</t>
  </si>
  <si>
    <t>FYS DIVISION MANAGEMENT</t>
  </si>
  <si>
    <t>SCPSS.CGF</t>
  </si>
  <si>
    <t>M161</t>
  </si>
  <si>
    <t>421 SW OAK</t>
  </si>
  <si>
    <t>DCHS Director's Offoce</t>
  </si>
  <si>
    <t>CHSDO.IND1000</t>
  </si>
  <si>
    <t>M171</t>
  </si>
  <si>
    <t>ADVSD</t>
  </si>
  <si>
    <t>ADVSD ADMINISTRATION</t>
  </si>
  <si>
    <t>ADSDIVADM201XIX</t>
  </si>
  <si>
    <t>M172</t>
  </si>
  <si>
    <t>409/02/200</t>
  </si>
  <si>
    <t>TABOR SQUARE</t>
  </si>
  <si>
    <t>4610 SE BELMONT</t>
  </si>
  <si>
    <t>ADVSD ADULT PROTECTIVE SERVICES</t>
  </si>
  <si>
    <t>ADSDIVAPSXIX</t>
  </si>
  <si>
    <t>M180</t>
  </si>
  <si>
    <t>10615 SE Cherry Blossom Drive</t>
  </si>
  <si>
    <t>ADVSD LTSS TD</t>
  </si>
  <si>
    <t>ADSDIVLTCTDXIX</t>
  </si>
  <si>
    <t>M191</t>
  </si>
  <si>
    <t>377/02/ADVSD</t>
  </si>
  <si>
    <t>CHERRY BLOSSOM PLAZA</t>
  </si>
  <si>
    <t>ADVSD LTSS MID COUNTY</t>
  </si>
  <si>
    <t>ADSDIVLTCMCXIX</t>
  </si>
  <si>
    <t>M192</t>
  </si>
  <si>
    <t>ADVSD LTC West</t>
  </si>
  <si>
    <t>ADSDIVLTCWDXIX</t>
  </si>
  <si>
    <t>M193</t>
  </si>
  <si>
    <t>322/ADVSD</t>
  </si>
  <si>
    <t>WALNUT PARK COMPLEX</t>
  </si>
  <si>
    <t>5330 NE MLK BLVD.</t>
  </si>
  <si>
    <t>ADVSD LTSS NNE</t>
  </si>
  <si>
    <t>ADSDIVLTCNNEDXIX</t>
  </si>
  <si>
    <t>M194</t>
  </si>
  <si>
    <t>ADVSD LTSS SOUTHEAST</t>
  </si>
  <si>
    <t>ADSDIVLTCSEDXIX</t>
  </si>
  <si>
    <t>M195</t>
  </si>
  <si>
    <t>ADVSD Public Guardian</t>
  </si>
  <si>
    <t>ADSDIVPGGF</t>
  </si>
  <si>
    <t>M198</t>
  </si>
  <si>
    <t>ADVSD ADULT CARE HOME</t>
  </si>
  <si>
    <t>ADSDIVAHXIX</t>
  </si>
  <si>
    <t>M257</t>
  </si>
  <si>
    <t>1ST FLOOR MAIL STOP</t>
  </si>
  <si>
    <t>DD10 ADULTS 48</t>
  </si>
  <si>
    <t>M351</t>
  </si>
  <si>
    <t>527/200</t>
  </si>
  <si>
    <t>West Gresham Plaza</t>
  </si>
  <si>
    <t>2951 NW Division St. Gresham, OR 97030</t>
  </si>
  <si>
    <t>IDD</t>
  </si>
  <si>
    <t>DD10 ADM 48</t>
  </si>
  <si>
    <t>M504</t>
  </si>
  <si>
    <t>439/01/DVCRU</t>
  </si>
  <si>
    <t>Youth &amp; Family Services Division</t>
  </si>
  <si>
    <t>Domestic Violence DVERT</t>
  </si>
  <si>
    <t>SCPCPS.CGF</t>
  </si>
  <si>
    <t>M531</t>
  </si>
  <si>
    <t>YFS - Domestic Violence</t>
  </si>
  <si>
    <t>SCP.DV CRD.CGF</t>
  </si>
  <si>
    <t>M727</t>
  </si>
  <si>
    <t>437/01/0100</t>
  </si>
  <si>
    <t>600 NE 8TH ST, ROOM 100</t>
  </si>
  <si>
    <t>ADVSD LTSS EAST</t>
  </si>
  <si>
    <t>ADSDIVLTCEDXIX</t>
  </si>
  <si>
    <t>M101</t>
  </si>
  <si>
    <t>503/02/250</t>
  </si>
  <si>
    <t>DCJ</t>
  </si>
  <si>
    <t>DCJ Director</t>
  </si>
  <si>
    <t>Business Svcs</t>
  </si>
  <si>
    <t>M212</t>
  </si>
  <si>
    <t>MEAD BLDG</t>
  </si>
  <si>
    <t>421 SW 5TH</t>
  </si>
  <si>
    <t>ASD</t>
  </si>
  <si>
    <t>ARC (Asessmt &amp; Referral Ctr)</t>
  </si>
  <si>
    <t>M213</t>
  </si>
  <si>
    <t>304/00/0000</t>
  </si>
  <si>
    <t>PROB/PAR-MID CTY</t>
  </si>
  <si>
    <t>1415B SE 122ND</t>
  </si>
  <si>
    <t>MTEA (MidCounty)</t>
  </si>
  <si>
    <t>M214</t>
  </si>
  <si>
    <t>1415 SE 122nd Ave</t>
  </si>
  <si>
    <t>East Campus - North</t>
  </si>
  <si>
    <t>M215</t>
  </si>
  <si>
    <t>119/00/0347</t>
  </si>
  <si>
    <t>PRSP (Pretrial Release Svcs Prog)</t>
  </si>
  <si>
    <t>M216</t>
  </si>
  <si>
    <t>MTSW (West)</t>
  </si>
  <si>
    <t>M217</t>
  </si>
  <si>
    <t>APU (Progs Unit)</t>
  </si>
  <si>
    <t>M219</t>
  </si>
  <si>
    <t>Local Control</t>
  </si>
  <si>
    <t>CJASD.SB1145.MTLC</t>
  </si>
  <si>
    <t>M228</t>
  </si>
  <si>
    <t>101/03/0350</t>
  </si>
  <si>
    <t>M235</t>
  </si>
  <si>
    <t>Community Svc</t>
  </si>
  <si>
    <t>M250</t>
  </si>
  <si>
    <t>311/00/0001</t>
  </si>
  <si>
    <t>JUVENILE JUSTICE</t>
  </si>
  <si>
    <t>1400 NE 68TH</t>
  </si>
  <si>
    <t>JSD</t>
  </si>
  <si>
    <t>JJC Support</t>
  </si>
  <si>
    <t>M280</t>
  </si>
  <si>
    <t>FCS (Family Court Svcs)</t>
  </si>
  <si>
    <t>CJJSD.1516.FCS</t>
  </si>
  <si>
    <t>M285</t>
  </si>
  <si>
    <t>RST (Reduced Supervision)</t>
  </si>
  <si>
    <t>M286</t>
  </si>
  <si>
    <t>161/03/0000</t>
  </si>
  <si>
    <t>Mead Internal Svcs &amp; Support</t>
  </si>
  <si>
    <t>M290</t>
  </si>
  <si>
    <t>407/00/0000</t>
  </si>
  <si>
    <t>PROB/PAROLE EAST</t>
  </si>
  <si>
    <t>495 NE BEECH, GRESHAM</t>
  </si>
  <si>
    <t>FSU (Family Svcs)</t>
  </si>
  <si>
    <t>M291</t>
  </si>
  <si>
    <t>MMP (Monitored Misdemeanor)</t>
  </si>
  <si>
    <t>CJASD.1516.MMP</t>
  </si>
  <si>
    <t>M804</t>
  </si>
  <si>
    <t>Change Ctr-DRC</t>
  </si>
  <si>
    <t>CJASD.VLF.CC</t>
  </si>
  <si>
    <t>M861</t>
  </si>
  <si>
    <t>DCJ East County - South</t>
  </si>
  <si>
    <t>MTGR</t>
  </si>
  <si>
    <t>M136</t>
  </si>
  <si>
    <t>DCM</t>
  </si>
  <si>
    <t>Finance and Risk Mgmt</t>
  </si>
  <si>
    <t>Deferred Compensation</t>
  </si>
  <si>
    <t>M570</t>
  </si>
  <si>
    <t>503/01/0000</t>
  </si>
  <si>
    <t>ASSESSMENT &amp; TAXATION</t>
  </si>
  <si>
    <t>A&amp;T RECORDS MANAGEMENT</t>
  </si>
  <si>
    <t>M655</t>
  </si>
  <si>
    <t>TAX TITLE</t>
  </si>
  <si>
    <t>M732</t>
  </si>
  <si>
    <t>Central Accounts Payable</t>
  </si>
  <si>
    <t>M734</t>
  </si>
  <si>
    <t>Benefits; Central AP and Payroll</t>
  </si>
  <si>
    <t>M739</t>
  </si>
  <si>
    <t>BOARD OF PROPERTY TAX APPEALS</t>
  </si>
  <si>
    <t>M741</t>
  </si>
  <si>
    <t>503/05/0531</t>
  </si>
  <si>
    <t>CFO</t>
  </si>
  <si>
    <t>M743</t>
  </si>
  <si>
    <t>Central Payroll</t>
  </si>
  <si>
    <t>M744</t>
  </si>
  <si>
    <t>Central Purchasing</t>
  </si>
  <si>
    <t>M745</t>
  </si>
  <si>
    <t>CENTRAL HUMAN RESOURCES</t>
  </si>
  <si>
    <t>HR Benefits</t>
  </si>
  <si>
    <t>M746</t>
  </si>
  <si>
    <t>M748</t>
  </si>
  <si>
    <t>M749</t>
  </si>
  <si>
    <t>Risk Mgmt-Worker's Comp</t>
  </si>
  <si>
    <t>M750</t>
  </si>
  <si>
    <t>503/03/300</t>
  </si>
  <si>
    <t>Central HR, Labor Relations, Talent Development, Class Comp</t>
  </si>
  <si>
    <t>M756</t>
  </si>
  <si>
    <t>A&amp;T ADMIN</t>
  </si>
  <si>
    <t>M757</t>
  </si>
  <si>
    <t>A&amp;T DOCUMENT RECORDING</t>
  </si>
  <si>
    <t>M758</t>
  </si>
  <si>
    <t>A&amp;T PROPERTY ASSESSMENT</t>
  </si>
  <si>
    <t>M763</t>
  </si>
  <si>
    <t>TAX REVENUE MGMT</t>
  </si>
  <si>
    <t>M766</t>
  </si>
  <si>
    <t>A&amp;T BUSINESS APPS SUPPORT</t>
  </si>
  <si>
    <t>M104</t>
  </si>
  <si>
    <t>DCS</t>
  </si>
  <si>
    <t>Business Services</t>
  </si>
  <si>
    <t>Mid-County Street Lighting Svc District 14</t>
  </si>
  <si>
    <t>M501</t>
  </si>
  <si>
    <t>DCS Director</t>
  </si>
  <si>
    <t>M522</t>
  </si>
  <si>
    <t>455/00/0000</t>
  </si>
  <si>
    <t>YEON ANNEX</t>
  </si>
  <si>
    <t>1600 SE 190TH GRESHAM</t>
  </si>
  <si>
    <t>LAND USE PLANNING</t>
  </si>
  <si>
    <t>M538</t>
  </si>
  <si>
    <t>TRANSPORTATION</t>
  </si>
  <si>
    <t>TRANSPORTATION DIVISION</t>
  </si>
  <si>
    <t>M539</t>
  </si>
  <si>
    <t>446/00/0000</t>
  </si>
  <si>
    <t xml:space="preserve">BRIDGE SHOP </t>
  </si>
  <si>
    <t>1403 SE WATER AVE</t>
  </si>
  <si>
    <t>BRIDGES-ENGINEERING</t>
  </si>
  <si>
    <t>M661</t>
  </si>
  <si>
    <t>BRIDGES-MAINTENANCE</t>
  </si>
  <si>
    <t>M700</t>
  </si>
  <si>
    <t>Dept of Comm Svc</t>
  </si>
  <si>
    <t>DIRECTOR'S OFFICE</t>
  </si>
  <si>
    <t>M769</t>
  </si>
  <si>
    <t>414/00/0000</t>
  </si>
  <si>
    <t>ELECTIONS</t>
  </si>
  <si>
    <t>1040 SE MORRISON</t>
  </si>
  <si>
    <t>DCS-Elections-Admin</t>
  </si>
  <si>
    <t>ELECTIONS DIVISION</t>
  </si>
  <si>
    <t>M772</t>
  </si>
  <si>
    <t>DCS-Elections-General Election</t>
  </si>
  <si>
    <t>M774</t>
  </si>
  <si>
    <t>DCS-Elections-May Election</t>
  </si>
  <si>
    <t>M778</t>
  </si>
  <si>
    <t>POSTAGE USED</t>
  </si>
  <si>
    <t>NOV SPECIAL ELECTION</t>
  </si>
  <si>
    <t>M835</t>
  </si>
  <si>
    <t>Survey</t>
  </si>
  <si>
    <t>M900</t>
  </si>
  <si>
    <t>324/00/0000</t>
  </si>
  <si>
    <t>ANIMAL CONTROL</t>
  </si>
  <si>
    <t>24450 W COLUMBIA HWY,TRTDL</t>
  </si>
  <si>
    <t>DCS-Animal Control-Shelter Op</t>
  </si>
  <si>
    <t>ANIMAL SERVICES</t>
  </si>
  <si>
    <t>M900A</t>
  </si>
  <si>
    <t>528/01/0000</t>
  </si>
  <si>
    <t>I-84 Corporate Center</t>
  </si>
  <si>
    <t>1020 NW Corporate Dr.,Troutdale, OR 97060</t>
  </si>
  <si>
    <t>FIELD SERVICES</t>
  </si>
  <si>
    <t>M010</t>
  </si>
  <si>
    <t>160/08/0000</t>
  </si>
  <si>
    <t>MCCOY BLDG</t>
  </si>
  <si>
    <t>426 SW STARK</t>
  </si>
  <si>
    <t>HD</t>
  </si>
  <si>
    <t>HEALTH-DIRECTOR</t>
  </si>
  <si>
    <t>M011</t>
  </si>
  <si>
    <t>160/09/0000</t>
  </si>
  <si>
    <t>INTEGRATED CLINICAL SERVICES</t>
  </si>
  <si>
    <t>MULTI-CARE DENTAL</t>
  </si>
  <si>
    <t>M012</t>
  </si>
  <si>
    <t>398/01/PHARMACY</t>
  </si>
  <si>
    <t>ROCKWOOD HEALTH CLINIC</t>
  </si>
  <si>
    <t>2020 SE 182ND</t>
  </si>
  <si>
    <t>ROCKWOOD HEALTH CLINIC MEDICAL</t>
  </si>
  <si>
    <t>H</t>
  </si>
  <si>
    <t>M019</t>
  </si>
  <si>
    <t>160/07/0000</t>
  </si>
  <si>
    <t>COMM. HEALTH SERVICES</t>
  </si>
  <si>
    <t>BIO-TERRORISM GRANT</t>
  </si>
  <si>
    <t>M021</t>
  </si>
  <si>
    <t>HEALTH OFFICER</t>
  </si>
  <si>
    <t>M022</t>
  </si>
  <si>
    <t>160/03/0000</t>
  </si>
  <si>
    <t>PUBLIC HEALTH</t>
  </si>
  <si>
    <t>COMMUNICABLE DISEASE</t>
  </si>
  <si>
    <t>43600-GF</t>
  </si>
  <si>
    <t>M023</t>
  </si>
  <si>
    <t>231/03/0350</t>
  </si>
  <si>
    <t>LLYOD CORP PLAZA</t>
  </si>
  <si>
    <t>847 NE 19th Ave</t>
  </si>
  <si>
    <t>VITAL STATISTICS</t>
  </si>
  <si>
    <t>M024</t>
  </si>
  <si>
    <t>EMS</t>
  </si>
  <si>
    <t>M025</t>
  </si>
  <si>
    <t>BUSINESS &amp; QUALITY</t>
  </si>
  <si>
    <t>STAFF TRAINING &amp; DEVELOPMENT</t>
  </si>
  <si>
    <t>M026</t>
  </si>
  <si>
    <t>M027</t>
  </si>
  <si>
    <t>420/00/PHARMACY</t>
  </si>
  <si>
    <t>SE HEALTH CLINIC</t>
  </si>
  <si>
    <t>3653 SE 34TH</t>
  </si>
  <si>
    <t>SOUTHEAST HEALTH CENTER</t>
  </si>
  <si>
    <t>M029</t>
  </si>
  <si>
    <t>437/03/PHARMACY</t>
  </si>
  <si>
    <t>600 NE 8TH, GRESHAM</t>
  </si>
  <si>
    <t>EAST COUNTY HEALTH CLINIC</t>
  </si>
  <si>
    <t>M030</t>
  </si>
  <si>
    <t>OPS</t>
  </si>
  <si>
    <t>CHS ADMINISTRATION</t>
  </si>
  <si>
    <t>M032</t>
  </si>
  <si>
    <t>322/02/PHARMACY</t>
  </si>
  <si>
    <t>5329 NE MLK BLVD.</t>
  </si>
  <si>
    <t>NORTHEAST CLINIC</t>
  </si>
  <si>
    <t>M033</t>
  </si>
  <si>
    <t>325/00/PHARMACY</t>
  </si>
  <si>
    <t>NORTH PORTLAND HC</t>
  </si>
  <si>
    <t>9000 N LOMBARD</t>
  </si>
  <si>
    <t>NORTH PORTLAND HEALTH CLINIC</t>
  </si>
  <si>
    <t>M036</t>
  </si>
  <si>
    <t>430/00/PHARMACY</t>
  </si>
  <si>
    <t>MID COUNTY HEALTH CLINIC</t>
  </si>
  <si>
    <t>12710 SE DIVISION</t>
  </si>
  <si>
    <t>MID-COUNTY HEALTH CLINIC</t>
  </si>
  <si>
    <t>M037</t>
  </si>
  <si>
    <t>ENVIROMENTAL HEALTH</t>
  </si>
  <si>
    <t>Tobacco Retail Licensing</t>
  </si>
  <si>
    <t>4SA01-1</t>
  </si>
  <si>
    <t>M038</t>
  </si>
  <si>
    <t>437/02/0000</t>
  </si>
  <si>
    <t>ECS</t>
  </si>
  <si>
    <t>Healthy Homes Asthma</t>
  </si>
  <si>
    <t>43370-GF</t>
  </si>
  <si>
    <t>M040</t>
  </si>
  <si>
    <t>Equity Planning &amp; Strategy</t>
  </si>
  <si>
    <t>M041</t>
  </si>
  <si>
    <t>PROGRAM DESIGN &amp; EVALUATION</t>
  </si>
  <si>
    <t>4CA142-07-01</t>
  </si>
  <si>
    <t>M042</t>
  </si>
  <si>
    <t>Tobacco Prevention and Education</t>
  </si>
  <si>
    <t>M044</t>
  </si>
  <si>
    <t>387/00/0000</t>
  </si>
  <si>
    <t>CENTENNIAL SBHC</t>
  </si>
  <si>
    <t>3505 SE 182ND AVE</t>
  </si>
  <si>
    <t>4SA25-20</t>
  </si>
  <si>
    <t>M049</t>
  </si>
  <si>
    <t>398/01/000</t>
  </si>
  <si>
    <t>398/01/LAB</t>
  </si>
  <si>
    <t>M051</t>
  </si>
  <si>
    <t>Community Epidemiology Services</t>
  </si>
  <si>
    <t>M053</t>
  </si>
  <si>
    <t>M054</t>
  </si>
  <si>
    <t>M070</t>
  </si>
  <si>
    <t>MEDICAL DIRECTOR</t>
  </si>
  <si>
    <t>47050-GF</t>
  </si>
  <si>
    <t>M071</t>
  </si>
  <si>
    <t>INTEGRATED CLINICAL SVCS ADMIN</t>
  </si>
  <si>
    <t>M072</t>
  </si>
  <si>
    <t>M075</t>
  </si>
  <si>
    <t>IMMUNIZATION</t>
  </si>
  <si>
    <t>M082</t>
  </si>
  <si>
    <t>160/02/PHARMACY</t>
  </si>
  <si>
    <t>PHARMACY ADMIN.</t>
  </si>
  <si>
    <t>M090</t>
  </si>
  <si>
    <t>Healthy Homes and Communities</t>
  </si>
  <si>
    <t>43360-GF</t>
  </si>
  <si>
    <t>M092</t>
  </si>
  <si>
    <t>167/210</t>
  </si>
  <si>
    <t>HUMAN RESOURCES</t>
  </si>
  <si>
    <t>M093</t>
  </si>
  <si>
    <t>MEDICAID</t>
  </si>
  <si>
    <t>49250-00-26030</t>
  </si>
  <si>
    <t>M122</t>
  </si>
  <si>
    <t>MHAS</t>
  </si>
  <si>
    <t>VERITY &amp; MANAGED CARE SERVICES</t>
  </si>
  <si>
    <t>41101-00-3002</t>
  </si>
  <si>
    <t>M130</t>
  </si>
  <si>
    <t>SYSTEM ADMIN-ADMINISTRATION</t>
  </si>
  <si>
    <t>M134</t>
  </si>
  <si>
    <t>M210</t>
  </si>
  <si>
    <t>4MA01-18-3</t>
  </si>
  <si>
    <t>M231</t>
  </si>
  <si>
    <t>INSPECTIONS</t>
  </si>
  <si>
    <t>M233</t>
  </si>
  <si>
    <t>312/00/0000</t>
  </si>
  <si>
    <t>VECTOR CONTROL</t>
  </si>
  <si>
    <t>5235 N COLUMBIA BLVD</t>
  </si>
  <si>
    <t>Vector/Code Enforcement</t>
  </si>
  <si>
    <t>M234</t>
  </si>
  <si>
    <t>MHASD</t>
  </si>
  <si>
    <t>AMHI, RESIDENTIAL, EASA, SCHOOL-BASED MENTAL HEALTH</t>
  </si>
  <si>
    <t>4MA01-19-3</t>
  </si>
  <si>
    <t>M309</t>
  </si>
  <si>
    <t>FOOD HANDLERS</t>
  </si>
  <si>
    <t>M312</t>
  </si>
  <si>
    <t>ICS</t>
  </si>
  <si>
    <t>ED Utilization Reduction</t>
  </si>
  <si>
    <t>4CA500-1</t>
  </si>
  <si>
    <t>M315</t>
  </si>
  <si>
    <t>160/05/0000</t>
  </si>
  <si>
    <t>M316</t>
  </si>
  <si>
    <t>LEAD PROGRAM</t>
  </si>
  <si>
    <t>M320</t>
  </si>
  <si>
    <t>420/00/0000</t>
  </si>
  <si>
    <t>HIV COMM. PROGRAMS</t>
  </si>
  <si>
    <t>M430</t>
  </si>
  <si>
    <t>160/06/0000</t>
  </si>
  <si>
    <t>STD PROGRAM</t>
  </si>
  <si>
    <t>M440</t>
  </si>
  <si>
    <t>M445</t>
  </si>
  <si>
    <t>COMMUNICABLE DISEASE SERVICES</t>
  </si>
  <si>
    <t>OID</t>
  </si>
  <si>
    <t>M451</t>
  </si>
  <si>
    <t>261/00/0000</t>
  </si>
  <si>
    <t>ROOSEVELT SBHC</t>
  </si>
  <si>
    <t>6941 N CENTRAL</t>
  </si>
  <si>
    <t>M452</t>
  </si>
  <si>
    <t>429/00/0000</t>
  </si>
  <si>
    <t>CLEVELAND SBHC</t>
  </si>
  <si>
    <t>3400 SE 26TH</t>
  </si>
  <si>
    <t>M453</t>
  </si>
  <si>
    <t>251/00/0000</t>
  </si>
  <si>
    <t>JEFFERSON SBHC</t>
  </si>
  <si>
    <t>5210 N KERBY</t>
  </si>
  <si>
    <t>M454</t>
  </si>
  <si>
    <t>5404 SE WOODWARD</t>
  </si>
  <si>
    <t>FRANKLIN SBHC</t>
  </si>
  <si>
    <t>44570-GF</t>
  </si>
  <si>
    <t>M455</t>
  </si>
  <si>
    <t>305/00/0000</t>
  </si>
  <si>
    <t>PARKROSE SBHC</t>
  </si>
  <si>
    <t>11717 NE SHAVER</t>
  </si>
  <si>
    <t>M456</t>
  </si>
  <si>
    <t>306/00/0000</t>
  </si>
  <si>
    <t>MADISON SBHC</t>
  </si>
  <si>
    <t>2735 NE 82ND</t>
  </si>
  <si>
    <t>M458</t>
  </si>
  <si>
    <t>373/00/0000</t>
  </si>
  <si>
    <t>GEORGE SBHC</t>
  </si>
  <si>
    <t>10000 N BURR AVE</t>
  </si>
  <si>
    <t>M459</t>
  </si>
  <si>
    <t>383/00/0000</t>
  </si>
  <si>
    <t>CESAR CHAVEZ SBHC</t>
  </si>
  <si>
    <t>5103 N WILLIS BLVD</t>
  </si>
  <si>
    <t>M460</t>
  </si>
  <si>
    <t>294/01/DTC</t>
  </si>
  <si>
    <t>DAVID DOUGLAS SBHC</t>
  </si>
  <si>
    <t>1034 SE 130th Avenue</t>
  </si>
  <si>
    <t>M461</t>
  </si>
  <si>
    <t>CLOSED</t>
  </si>
  <si>
    <t>LANE SBHC</t>
  </si>
  <si>
    <t>44520-10-10010</t>
  </si>
  <si>
    <t>M465</t>
  </si>
  <si>
    <t>448/02/000</t>
  </si>
  <si>
    <t>10317 E. BURNSIDE</t>
  </si>
  <si>
    <t>SBHC ADMIN.</t>
  </si>
  <si>
    <t>M466</t>
  </si>
  <si>
    <t>HARRISON PARK SBHC</t>
  </si>
  <si>
    <t>44575-GF</t>
  </si>
  <si>
    <t>M472</t>
  </si>
  <si>
    <t>NE NFP, East NFP, CaCoon, Healthy Homes</t>
  </si>
  <si>
    <t>44711-GF</t>
  </si>
  <si>
    <t>M478</t>
  </si>
  <si>
    <t>M481</t>
  </si>
  <si>
    <t>COMMUNICABLE DISEASE/TB</t>
  </si>
  <si>
    <t>M485</t>
  </si>
  <si>
    <t>M490</t>
  </si>
  <si>
    <t>322/1</t>
  </si>
  <si>
    <t>ECS STATE HEALTHY START</t>
  </si>
  <si>
    <t>44755-GF</t>
  </si>
  <si>
    <t>M492</t>
  </si>
  <si>
    <t>HEALTHY BIRTH INITIATIVE</t>
  </si>
  <si>
    <t>4FA23-18-1</t>
  </si>
  <si>
    <t>M494</t>
  </si>
  <si>
    <t>448/00/0000</t>
  </si>
  <si>
    <t>CAPACITATION CENTER</t>
  </si>
  <si>
    <t>CHW PROGRAM &amp; CAPACITATION CTR</t>
  </si>
  <si>
    <t>M495</t>
  </si>
  <si>
    <t>160/01/0000</t>
  </si>
  <si>
    <t>HD-BQ-Contracts</t>
  </si>
  <si>
    <t>MCCOY VACCINE DEPOT</t>
  </si>
  <si>
    <t>M571</t>
  </si>
  <si>
    <t>Public Health</t>
  </si>
  <si>
    <t>Breastfeeding Peer Counseling Program</t>
  </si>
  <si>
    <t>4SA76-04-1</t>
  </si>
  <si>
    <t>M600</t>
  </si>
  <si>
    <t>McCoy Bldg</t>
  </si>
  <si>
    <t>DENTAL DIRECTOR'S OFFICE</t>
  </si>
  <si>
    <t>M601</t>
  </si>
  <si>
    <t>HIV Clinic Services</t>
  </si>
  <si>
    <t>M611</t>
  </si>
  <si>
    <t>420/00/LAB</t>
  </si>
  <si>
    <t>M612</t>
  </si>
  <si>
    <t>ICS-Administration</t>
  </si>
  <si>
    <t>M615</t>
  </si>
  <si>
    <t>388/00/0000</t>
  </si>
  <si>
    <t>M621</t>
  </si>
  <si>
    <t>437/03/0000</t>
  </si>
  <si>
    <t>437/03/LAB</t>
  </si>
  <si>
    <t>M624</t>
  </si>
  <si>
    <t>EAST COUNTY WIC</t>
  </si>
  <si>
    <t>M630</t>
  </si>
  <si>
    <t>322/02/0000</t>
  </si>
  <si>
    <t>NORTHEAST DENTAL CLINIC</t>
  </si>
  <si>
    <t>M631</t>
  </si>
  <si>
    <t>322/02/LAB</t>
  </si>
  <si>
    <t>M632</t>
  </si>
  <si>
    <t>4CA35-1</t>
  </si>
  <si>
    <t>M634</t>
  </si>
  <si>
    <t>NEHC WIC</t>
  </si>
  <si>
    <t>M636</t>
  </si>
  <si>
    <t>ROCKWOOD HEALTH CLINIC DENTAL</t>
  </si>
  <si>
    <t>M641</t>
  </si>
  <si>
    <t>325/00/0000</t>
  </si>
  <si>
    <t>325/00/LAB</t>
  </si>
  <si>
    <t>M643</t>
  </si>
  <si>
    <t>EAST COUNTY DENTAL</t>
  </si>
  <si>
    <t>M668</t>
  </si>
  <si>
    <t>MEDICAL RECORDS</t>
  </si>
  <si>
    <t>M671</t>
  </si>
  <si>
    <t>430/00/CLIN</t>
  </si>
  <si>
    <t>430/00/LAB</t>
  </si>
  <si>
    <t>M672</t>
  </si>
  <si>
    <t>160/150</t>
  </si>
  <si>
    <t>Contracts, Procurement, Strategic Operations</t>
  </si>
  <si>
    <t>M674</t>
  </si>
  <si>
    <t>397/01/0000</t>
  </si>
  <si>
    <t>Professional Plaza 102</t>
  </si>
  <si>
    <t>131 NE 102ND, BLDG 1</t>
  </si>
  <si>
    <t>Gateway WIC</t>
  </si>
  <si>
    <t>M703</t>
  </si>
  <si>
    <t>CENTRAL CALL CENTER</t>
  </si>
  <si>
    <t>4CA117-1-15</t>
  </si>
  <si>
    <t>M714</t>
  </si>
  <si>
    <t>338/00/0000</t>
  </si>
  <si>
    <t>LA CLINICA</t>
  </si>
  <si>
    <t>6736 NE KILLINGSWORTH ST.</t>
  </si>
  <si>
    <t>LA CLINICA DE BUENA SALUD</t>
  </si>
  <si>
    <t>338/00/LAB</t>
  </si>
  <si>
    <t>M717</t>
  </si>
  <si>
    <t>M811</t>
  </si>
  <si>
    <t>SOUTHEAST DENTAL CLINIC</t>
  </si>
  <si>
    <t>M812</t>
  </si>
  <si>
    <t>146/03/0380</t>
  </si>
  <si>
    <t>BILLI ODEGAARD DENTAL</t>
  </si>
  <si>
    <t>33 NW BROADWAY</t>
  </si>
  <si>
    <t>BILLI ODEGAARD DENTAL CLINIC</t>
  </si>
  <si>
    <t>M813</t>
  </si>
  <si>
    <t>SCHOOL COMMUNITY DENTAL HEALTH</t>
  </si>
  <si>
    <t>M814</t>
  </si>
  <si>
    <t>MID-COUNTY DENTAL CLINIC</t>
  </si>
  <si>
    <t>M847</t>
  </si>
  <si>
    <t>M852</t>
  </si>
  <si>
    <t>160/10/LAB mail</t>
  </si>
  <si>
    <t>LAB</t>
  </si>
  <si>
    <t>M853</t>
  </si>
  <si>
    <t>160/10/LAB</t>
  </si>
  <si>
    <t>3,4</t>
  </si>
  <si>
    <t>M854</t>
  </si>
  <si>
    <t>ACCOUNTS PAYABLE</t>
  </si>
  <si>
    <t>M882</t>
  </si>
  <si>
    <t>GRANTS MGT. &amp; ACCOUNTING</t>
  </si>
  <si>
    <t>M935</t>
  </si>
  <si>
    <t>M951</t>
  </si>
  <si>
    <t>119/04/LAB</t>
  </si>
  <si>
    <t>CORRECTIONS MCDC</t>
  </si>
  <si>
    <t>M952</t>
  </si>
  <si>
    <t>311/00/MED</t>
  </si>
  <si>
    <t>1401 NE 68TH</t>
  </si>
  <si>
    <t>CORRECTIONS JDH</t>
  </si>
  <si>
    <t>M975</t>
  </si>
  <si>
    <t>M317</t>
  </si>
  <si>
    <t>317/00/0000</t>
  </si>
  <si>
    <t>ISOM ADMIN BLDG</t>
  </si>
  <si>
    <t>205 NE RUSSELL ST.</t>
  </si>
  <si>
    <t>LIB</t>
  </si>
  <si>
    <t>OPERATIONS</t>
  </si>
  <si>
    <t>DEPARTMENT OF LIBRARIES</t>
  </si>
  <si>
    <t>M103</t>
  </si>
  <si>
    <t>530/01/0000</t>
  </si>
  <si>
    <t>FAIRVIEW CITY HALL</t>
  </si>
  <si>
    <t>1300 NE VILLAGE ST, FAIRVIEW OR</t>
  </si>
  <si>
    <t>MCSO</t>
  </si>
  <si>
    <t>Law Enforcement</t>
  </si>
  <si>
    <t>Detectives</t>
  </si>
  <si>
    <t>M302</t>
  </si>
  <si>
    <t>490/00/0000</t>
  </si>
  <si>
    <t>Columbia Gorge Corporate Center</t>
  </si>
  <si>
    <t>2955 NE 172nd Place</t>
  </si>
  <si>
    <t>Warehouse</t>
  </si>
  <si>
    <t>M322</t>
  </si>
  <si>
    <t>503/03/350/MCSO</t>
  </si>
  <si>
    <t>Executive</t>
  </si>
  <si>
    <t>Multnomah Building</t>
  </si>
  <si>
    <t>M323</t>
  </si>
  <si>
    <t>Enforcement Administration</t>
  </si>
  <si>
    <t>M324</t>
  </si>
  <si>
    <t>Alarms</t>
  </si>
  <si>
    <t>M325</t>
  </si>
  <si>
    <t>Concealed Handguns</t>
  </si>
  <si>
    <t>M326</t>
  </si>
  <si>
    <t>Commissary</t>
  </si>
  <si>
    <t>M350</t>
  </si>
  <si>
    <t>101/01/0136</t>
  </si>
  <si>
    <t>Civil Process</t>
  </si>
  <si>
    <t>M381</t>
  </si>
  <si>
    <t>119/00/0307</t>
  </si>
  <si>
    <t>PORTLAND BLDG</t>
  </si>
  <si>
    <t>1120 SW 5TH</t>
  </si>
  <si>
    <t>Corrections</t>
  </si>
  <si>
    <t>MCDC</t>
  </si>
  <si>
    <t>M393</t>
  </si>
  <si>
    <t>Inverness Jail</t>
  </si>
  <si>
    <t>M395</t>
  </si>
  <si>
    <t>314/00/0000</t>
  </si>
  <si>
    <t>INVERNESS JAIL</t>
  </si>
  <si>
    <t>11540 NE INVERNESS DR</t>
  </si>
  <si>
    <t>M396</t>
  </si>
  <si>
    <t>526/00/0000</t>
  </si>
  <si>
    <t>Troutdale Police Community Center</t>
  </si>
  <si>
    <t>234 SW Kendall Ct</t>
  </si>
  <si>
    <t>M401</t>
  </si>
  <si>
    <t>119/02/0201</t>
  </si>
  <si>
    <t>Corrections Records</t>
  </si>
  <si>
    <t>M411</t>
  </si>
  <si>
    <t>119/209</t>
  </si>
  <si>
    <t>Classification</t>
  </si>
  <si>
    <t>M045</t>
  </si>
  <si>
    <t>NOND</t>
  </si>
  <si>
    <t>LPSCC</t>
  </si>
  <si>
    <t>M237</t>
  </si>
  <si>
    <t>SUSTAINABILITY</t>
  </si>
  <si>
    <t>M560</t>
  </si>
  <si>
    <t>503/05/500</t>
  </si>
  <si>
    <t>COUNTY ATTORNEY</t>
  </si>
  <si>
    <t>OFFICE OF THE COUNTY ATTORNEY</t>
  </si>
  <si>
    <t>M613</t>
  </si>
  <si>
    <t>535/01</t>
  </si>
  <si>
    <t>Oak Street Building</t>
  </si>
  <si>
    <t>721 SW Oak St</t>
  </si>
  <si>
    <t>JOINT OFFICE OF HOMELESS SERVICES</t>
  </si>
  <si>
    <t>A HOME FOR EVERYONE/JOINT OFFICE</t>
  </si>
  <si>
    <t>JOHS.AD.CGF</t>
  </si>
  <si>
    <t>M645</t>
  </si>
  <si>
    <t>OFFICE OF DIVERSITY &amp; EQUITY</t>
  </si>
  <si>
    <t>M690</t>
  </si>
  <si>
    <t>EMERGENCY MGMT</t>
  </si>
  <si>
    <t>M902</t>
  </si>
  <si>
    <t>503/06/0000</t>
  </si>
  <si>
    <t>COUNTY AUDITOR</t>
  </si>
  <si>
    <t>M903</t>
  </si>
  <si>
    <t>COMMUNITY INVOLVEMENT</t>
  </si>
  <si>
    <t>OFFICE OF COMMUNITY INVOLVEMENT</t>
  </si>
  <si>
    <t>M904</t>
  </si>
  <si>
    <t>Postage only</t>
  </si>
  <si>
    <t>TSCC</t>
  </si>
  <si>
    <t>TAX SUPERVISING COMMISSION</t>
  </si>
  <si>
    <t>M918</t>
  </si>
  <si>
    <t>BOARD CLERK</t>
  </si>
  <si>
    <t>Centralized Board Room Expenses</t>
  </si>
  <si>
    <t>M920</t>
  </si>
  <si>
    <t>Chair's Office</t>
  </si>
  <si>
    <t>County Chair</t>
  </si>
  <si>
    <t>M923</t>
  </si>
  <si>
    <t>County Commissioner District 1</t>
  </si>
  <si>
    <t>DISTRICT 1</t>
  </si>
  <si>
    <t>M924</t>
  </si>
  <si>
    <t>County Commissioner District 2</t>
  </si>
  <si>
    <t>DISTRICT 2</t>
  </si>
  <si>
    <t>M925</t>
  </si>
  <si>
    <t>County Commissioner District 3</t>
  </si>
  <si>
    <t>DISTRICT 3</t>
  </si>
  <si>
    <t>M927</t>
  </si>
  <si>
    <t>County Commissioner District 4</t>
  </si>
  <si>
    <t>DISTRICT 4</t>
  </si>
  <si>
    <t>M938</t>
  </si>
  <si>
    <t>COMMUNICATIONS OFFICE</t>
  </si>
  <si>
    <t>FY19 Buydown per Stop Point</t>
  </si>
  <si>
    <t>FY20 Fixed Cost of Business</t>
  </si>
  <si>
    <t>FY20 Fixed Cost per Stop Point</t>
  </si>
  <si>
    <t>FY20 Adjusted Fixed Cost per Stop Point</t>
  </si>
  <si>
    <t>Annual CHARGE 
(rate * Total Stop Points)</t>
  </si>
  <si>
    <t>Monthly Charge
(W/12)</t>
  </si>
  <si>
    <t>FY20 Year 2 of 3 Adjusted Fixed Cost</t>
  </si>
  <si>
    <t>MULTNOMAH COUNTY EAST</t>
  </si>
  <si>
    <t xml:space="preserve">Assumed 3 Years to Buydown of Distribution BWC </t>
  </si>
  <si>
    <t>Determine FY19 BWC from FY18 CYE</t>
  </si>
  <si>
    <t>Subtract Year 1 Contingency  10% = Adjusted BWC</t>
  </si>
  <si>
    <t>Divide Adjusted BWC by 3 for Annual Buydown</t>
  </si>
  <si>
    <t>Result is Year 1 Buydown amount to be allocated across total FY19 Stop Points</t>
  </si>
  <si>
    <t>For Year 2 (FY20), use the same $ amount as determined for Year 1 (FY19).</t>
  </si>
  <si>
    <t>FY19 Year 1 Buydown amount</t>
  </si>
  <si>
    <t>Use same $ amount for Year 2 buy-down</t>
  </si>
  <si>
    <t>Excl. "Capital Equipment" (acct 60550)</t>
  </si>
  <si>
    <t>Pitney Bowes Postage 
(formerly Ascent)</t>
  </si>
  <si>
    <t>Pitney Bowes Piece Count
(formerly Ascent)</t>
  </si>
  <si>
    <t>Parcel Count</t>
  </si>
  <si>
    <t>Parcel Cost</t>
  </si>
  <si>
    <t>Special Delivery</t>
  </si>
  <si>
    <t>Special Delivery Hours</t>
  </si>
  <si>
    <t>UPS</t>
  </si>
  <si>
    <t>CAPS/ Postage Due</t>
  </si>
  <si>
    <t>Metro Pre-Sort</t>
  </si>
  <si>
    <t>Metro Pre-Sort Count</t>
  </si>
  <si>
    <t xml:space="preserve">Total Count of Pieces Handled </t>
  </si>
  <si>
    <t>Distribution Fixed Cost of Business with BWC Buydown Adjustment</t>
  </si>
  <si>
    <t xml:space="preserve"> Stop points</t>
  </si>
  <si>
    <t xml:space="preserve"> Metered Mail Count </t>
  </si>
  <si>
    <t xml:space="preserve"> Special Delivery hours</t>
  </si>
  <si>
    <t xml:space="preserve"> Metered Postage + Parcels</t>
  </si>
  <si>
    <t xml:space="preserve"> Vendor Charges + Permit Postage</t>
  </si>
  <si>
    <t xml:space="preserve"> Business Reply/CAPS Permit</t>
  </si>
  <si>
    <t xml:space="preserve"> UPS</t>
  </si>
  <si>
    <t xml:space="preserve"> Special Delivery</t>
  </si>
  <si>
    <t xml:space="preserve">Total Pass-Through </t>
  </si>
  <si>
    <t>Total for (60460)</t>
  </si>
  <si>
    <t>Total</t>
  </si>
  <si>
    <t xml:space="preserve"> Metered Mail Count (estimate)</t>
  </si>
  <si>
    <t>FY 2020 Proposed Distribution Internal Service Charges</t>
  </si>
  <si>
    <t>Pass Through: Counts &amp; Cost from FY 2018 Actual Activity</t>
  </si>
  <si>
    <t>DEPT</t>
  </si>
  <si>
    <t>FY20 Adjusted  Mail Stop</t>
  </si>
  <si>
    <t>FY 2020 to FY 2019 
$ ∆</t>
  </si>
  <si>
    <t>FY 2020 to FY 2019 
% ∆</t>
  </si>
  <si>
    <t xml:space="preserve"> Yr 2 of 3  
Buy Down</t>
  </si>
  <si>
    <t>FY20  Mail Stop
$</t>
  </si>
  <si>
    <t>Stop Point FY20 vs 19 
∆</t>
  </si>
  <si>
    <t>Year 2 BWC Buydown</t>
  </si>
  <si>
    <t>PSTG DUE / BUS REPLY</t>
  </si>
  <si>
    <t>updated</t>
  </si>
  <si>
    <t>FY 2019 Published Distribution Internal Service Charges</t>
  </si>
  <si>
    <t>FY 2019 to FY 2018 
$ ∆</t>
  </si>
  <si>
    <t>FY 2019 to FY 2018
% ∆</t>
  </si>
  <si>
    <t>FY 2019 to FY 2018 
% ∆</t>
  </si>
  <si>
    <t>FY19 Published Pass Through</t>
  </si>
  <si>
    <t>FY20 Proposed: Fixed + Pass Thru = Total</t>
  </si>
  <si>
    <t>FY19 Published: Fixed + Pass Thru = Total</t>
  </si>
  <si>
    <t>Slightly decreased vs FY18.</t>
  </si>
  <si>
    <t>Stop Point FY 2019 to FY 2018 $ ∆</t>
  </si>
  <si>
    <t>FY19  Mail Stop</t>
  </si>
  <si>
    <t xml:space="preserve"> Year 1 of 3 Buy Down</t>
  </si>
  <si>
    <t>FY19 Adjusted  Mail Stop</t>
  </si>
  <si>
    <t>FY 2019 to FY 2018 $ ∆</t>
  </si>
  <si>
    <t>FY 2019 to FY 2018 % ∆</t>
  </si>
  <si>
    <t>Distribution Fixed Cost of Business with BWC Buy down Adjustment</t>
  </si>
  <si>
    <t>Overview</t>
  </si>
  <si>
    <t>Workbook Tab Contents</t>
  </si>
  <si>
    <t>Line information by mail stop "M-Code" with filters can be applied for departmental.</t>
  </si>
  <si>
    <t xml:space="preserve">Annual Mail Stop Point and hourly special delivery charges. BWC Buy down amount applied to Mail Stop Point. </t>
  </si>
  <si>
    <t>Distribution BWC Buy down Methodology</t>
  </si>
  <si>
    <t xml:space="preserve">Details of Current Mail Stop Rate minus BWC buy down calculation. </t>
  </si>
  <si>
    <t>Summary to Detail Cross walk</t>
  </si>
  <si>
    <t xml:space="preserve">Summary Tab Column </t>
  </si>
  <si>
    <t>Detail Tab Column(s)</t>
  </si>
  <si>
    <t>Annual Charge (Rate * Total Stop Points)</t>
  </si>
  <si>
    <t>Metered Mail Count</t>
  </si>
  <si>
    <t>Metered Postage Count,  Parcel Count &amp; Metro Presort Count</t>
  </si>
  <si>
    <t>Total Hours Charged</t>
  </si>
  <si>
    <t>Metered Postage + Parcels</t>
  </si>
  <si>
    <t>Internal Metered Postage &amp; Parcels</t>
  </si>
  <si>
    <t>Vendor Charges</t>
  </si>
  <si>
    <t>Business Reply/CAPS Permit</t>
  </si>
  <si>
    <t>CAPS (Postage Due &amp; Business Reply &amp; Permit Mail)</t>
  </si>
  <si>
    <t>Distribution Summary</t>
  </si>
  <si>
    <t>Shown broken out into Fixed and Pass-Through. Total figure departments should budget for Distribution internal services in FY 2020 under Cost Element 60460 is in column W.</t>
  </si>
  <si>
    <t>Distribution Detail</t>
  </si>
  <si>
    <t>Distribution Rates</t>
  </si>
  <si>
    <t>Rate</t>
  </si>
  <si>
    <t>Amount</t>
  </si>
  <si>
    <t>Description</t>
  </si>
  <si>
    <t xml:space="preserve">Stop Point </t>
  </si>
  <si>
    <t xml:space="preserve">Annual fee for 1 stop point to recover fixed cost of business. </t>
  </si>
  <si>
    <t xml:space="preserve">Year 1 BWC Buy down </t>
  </si>
  <si>
    <t>Amount of Beginning Working Capital applied per Stop Point.</t>
  </si>
  <si>
    <t xml:space="preserve">Adjusted FY2019 Stop Point </t>
  </si>
  <si>
    <t xml:space="preserve">Net FY2019 fee for 1 stop point </t>
  </si>
  <si>
    <t xml:space="preserve">Special Delivery </t>
  </si>
  <si>
    <t>Hourly rate for non-standard deliveries.</t>
  </si>
  <si>
    <r>
      <t xml:space="preserve">This workbook contains Distribution's internal service charges for FY 2020 budget requests.
</t>
    </r>
    <r>
      <rPr>
        <b/>
        <sz val="11"/>
        <color theme="1"/>
        <rFont val="Calibri"/>
        <family val="2"/>
        <scheme val="minor"/>
      </rPr>
      <t>Please notify dca.budget@multco.us if you plan to budget a different amount and provide detail with explanation.</t>
    </r>
    <r>
      <rPr>
        <sz val="11"/>
        <color theme="1"/>
        <rFont val="Calibri"/>
        <family val="2"/>
        <scheme val="minor"/>
      </rPr>
      <t xml:space="preserve">  You may be directed to Distribution Division for follow up, however, the DCA Budget Hub should be the initial point of contact to better align DCA and client departments' budgets in the final submissions to the Budget Office.</t>
    </r>
  </si>
  <si>
    <t>FY20 Mail Stop</t>
  </si>
  <si>
    <r>
      <rPr>
        <strike/>
        <sz val="11"/>
        <rFont val="Calibri"/>
        <family val="2"/>
        <scheme val="minor"/>
      </rPr>
      <t>Volume</t>
    </r>
    <r>
      <rPr>
        <sz val="11"/>
        <rFont val="Calibri"/>
        <family val="2"/>
        <scheme val="minor"/>
      </rPr>
      <t xml:space="preserve"> 
</t>
    </r>
    <r>
      <rPr>
        <b/>
        <sz val="11"/>
        <color rgb="FFFF0000"/>
        <rFont val="Calibri"/>
        <family val="2"/>
        <scheme val="minor"/>
      </rPr>
      <t>N/A in FY20</t>
    </r>
    <r>
      <rPr>
        <sz val="11"/>
        <rFont val="Calibri"/>
        <family val="2"/>
        <scheme val="minor"/>
      </rPr>
      <t xml:space="preserve"> </t>
    </r>
  </si>
  <si>
    <t>Total Pass-Through</t>
  </si>
  <si>
    <t>TOTAL Distribution 
60460 Fixed Stop 
+ Pass-Through</t>
  </si>
  <si>
    <t>Year 2 of Buy Down</t>
  </si>
  <si>
    <t>FY20 Adjusted Mail Stop</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</si>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</sst>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quot;$&quot;#,##0.00"/>
    <numFmt numFmtId="165" formatCode="0.0%"/>
    <numFmt numFmtId="166" formatCode="_(&quot;$&quot;* #,##0_);_(&quot;$&quot;* \(#,##0\);_(&quot;$&quot;* &quot;-&quot;??_);_(@_)"/>
    <numFmt numFmtId="167" formatCode="&quot;$&quot;#,##0"/>
    <numFmt numFmtId="168" formatCode="_(* #,##0_);_(* \(#,##0\);_(* &quot;-&quot;??_);_(@_)"/>
    <numFmt numFmtId="169" formatCode="_(* #,##0.0_);_(* \(#,##0.0\);_(* &quot;-&quot;??_);_(@_)"/>
    <numFmt numFmtId="170" formatCode="&quot;$&quot;#,##0.000"/>
  </numFmts>
  <fonts count="35"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Courier"/>
      <family val="3"/>
    </font>
    <font>
      <sz val="11"/>
      <name val="Calibri"/>
      <family val="2"/>
      <scheme val="minor"/>
    </font>
    <font>
      <b/>
      <sz val="11"/>
      <name val="Calibri"/>
      <family val="2"/>
      <scheme val="minor"/>
    </font>
    <font>
      <sz val="11"/>
      <color rgb="FF0070C0"/>
      <name val="Calibri"/>
      <family val="2"/>
      <scheme val="minor"/>
    </font>
    <font>
      <sz val="11"/>
      <name val="Calibri"/>
      <family val="2"/>
    </font>
    <font>
      <strike/>
      <sz val="11"/>
      <name val="Calibri"/>
      <family val="2"/>
      <scheme val="minor"/>
    </font>
    <font>
      <sz val="11"/>
      <color rgb="FF000000"/>
      <name val="Calibri"/>
      <family val="2"/>
    </font>
    <font>
      <sz val="10"/>
      <name val="Arial"/>
      <family val="2"/>
    </font>
    <font>
      <b/>
      <sz val="11"/>
      <color theme="4"/>
      <name val="Calibri"/>
      <family val="2"/>
      <scheme val="minor"/>
    </font>
    <font>
      <sz val="9"/>
      <color indexed="81"/>
      <name val="Tahoma"/>
      <family val="2"/>
    </font>
    <font>
      <sz val="12"/>
      <color rgb="FF000000"/>
      <name val="Arial"/>
      <family val="2"/>
    </font>
    <font>
      <sz val="11"/>
      <color theme="1"/>
      <name val="Arial"/>
      <family val="2"/>
    </font>
    <font>
      <b/>
      <sz val="11"/>
      <color theme="1"/>
      <name val="Calibri"/>
      <family val="2"/>
      <scheme val="minor"/>
    </font>
    <font>
      <b/>
      <sz val="11"/>
      <color rgb="FF0070C0"/>
      <name val="Calibri"/>
      <family val="2"/>
      <scheme val="minor"/>
    </font>
    <font>
      <b/>
      <sz val="11"/>
      <color theme="0"/>
      <name val="Calibri"/>
      <family val="2"/>
      <scheme val="minor"/>
    </font>
    <font>
      <sz val="12"/>
      <color theme="1"/>
      <name val="Calibri"/>
      <family val="2"/>
      <scheme val="minor"/>
    </font>
    <font>
      <sz val="12"/>
      <name val="Arial"/>
      <family val="2"/>
    </font>
    <font>
      <b/>
      <sz val="16"/>
      <name val="Calibri"/>
      <family val="2"/>
      <scheme val="minor"/>
    </font>
    <font>
      <sz val="10"/>
      <color theme="1"/>
      <name val="Calibri"/>
      <family val="2"/>
      <scheme val="minor"/>
    </font>
    <font>
      <sz val="10"/>
      <name val="Calibri"/>
      <family val="2"/>
      <scheme val="minor"/>
    </font>
    <font>
      <i/>
      <sz val="10"/>
      <name val="Calibri"/>
      <family val="2"/>
      <scheme val="minor"/>
    </font>
    <font>
      <b/>
      <sz val="14"/>
      <name val="Calibri"/>
      <family val="2"/>
      <scheme val="minor"/>
    </font>
    <font>
      <b/>
      <sz val="10"/>
      <name val="Calibri"/>
      <family val="2"/>
      <scheme val="minor"/>
    </font>
    <font>
      <i/>
      <sz val="10"/>
      <color theme="0" tint="-0.499984740745262"/>
      <name val="Calibri"/>
      <family val="2"/>
      <scheme val="minor"/>
    </font>
    <font>
      <b/>
      <sz val="12"/>
      <color rgb="FF0070C0"/>
      <name val="Calibri"/>
      <family val="2"/>
      <scheme val="minor"/>
    </font>
    <font>
      <sz val="12"/>
      <color rgb="FF00B050"/>
      <name val="Calibri"/>
      <family val="2"/>
      <scheme val="minor"/>
    </font>
    <font>
      <sz val="16"/>
      <color theme="1"/>
      <name val="Calibri"/>
      <family val="2"/>
      <scheme val="minor"/>
    </font>
    <font>
      <b/>
      <sz val="16"/>
      <color theme="1"/>
      <name val="Calibri"/>
      <family val="2"/>
      <scheme val="minor"/>
    </font>
    <font>
      <b/>
      <sz val="12"/>
      <color theme="1"/>
      <name val="Calibri"/>
      <family val="2"/>
      <scheme val="minor"/>
    </font>
    <font>
      <sz val="12"/>
      <color theme="0"/>
      <name val="Calibri"/>
      <family val="2"/>
      <scheme val="minor"/>
    </font>
    <font>
      <b/>
      <sz val="11"/>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FF00"/>
        <bgColor indexed="64"/>
      </patternFill>
    </fill>
    <fill>
      <patternFill patternType="solid">
        <fgColor theme="3"/>
        <bgColor indexed="64"/>
      </patternFill>
    </fill>
    <fill>
      <patternFill patternType="solid">
        <fgColor theme="0"/>
        <bgColor indexed="64"/>
      </patternFill>
    </fill>
    <fill>
      <patternFill patternType="solid">
        <fgColor theme="4" tint="0.59999389629810485"/>
        <bgColor indexed="64"/>
      </patternFill>
    </fill>
    <fill>
      <patternFill patternType="solid">
        <fgColor rgb="FFCCFFCC"/>
        <bgColor indexed="64"/>
      </patternFill>
    </fill>
    <fill>
      <patternFill patternType="solid">
        <fgColor theme="8" tint="-0.249977111117893"/>
        <bgColor indexed="64"/>
      </patternFill>
    </fill>
    <fill>
      <patternFill patternType="solid">
        <fgColor rgb="FF1F497D"/>
        <bgColor indexed="64"/>
      </patternFill>
    </fill>
    <fill>
      <patternFill patternType="solid">
        <fgColor theme="3" tint="0.79998168889431442"/>
        <bgColor indexed="64"/>
      </patternFill>
    </fill>
    <fill>
      <patternFill patternType="solid">
        <fgColor rgb="FF3366CC"/>
        <bgColor indexed="64"/>
      </patternFill>
    </fill>
  </fills>
  <borders count="1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top/>
      <bottom/>
      <diagonal/>
    </border>
    <border>
      <left style="thin">
        <color theme="0"/>
      </left>
      <right style="thin">
        <color theme="0"/>
      </right>
      <top style="thin">
        <color indexed="64"/>
      </top>
      <bottom style="double">
        <color indexed="64"/>
      </bottom>
      <diagonal/>
    </border>
    <border>
      <left style="thin">
        <color theme="0"/>
      </left>
      <right/>
      <top style="thin">
        <color indexed="64"/>
      </top>
      <bottom style="double">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11" fillId="0" borderId="0"/>
    <xf numFmtId="0" fontId="1" fillId="0" borderId="0"/>
    <xf numFmtId="0" fontId="20" fillId="0" borderId="0"/>
    <xf numFmtId="0" fontId="11" fillId="0" borderId="0"/>
    <xf numFmtId="44" fontId="1" fillId="0" borderId="0" applyFont="0" applyFill="0" applyBorder="0" applyAlignment="0" applyProtection="0"/>
  </cellStyleXfs>
  <cellXfs count="258">
    <xf numFmtId="0" fontId="0" fillId="0" borderId="0" xfId="0"/>
    <xf numFmtId="164" fontId="0" fillId="0" borderId="0" xfId="0" applyNumberFormat="1"/>
    <xf numFmtId="0" fontId="0" fillId="0" borderId="1" xfId="0" applyBorder="1"/>
    <xf numFmtId="2" fontId="5" fillId="2" borderId="2" xfId="4" applyNumberFormat="1" applyFont="1" applyFill="1" applyBorder="1" applyAlignment="1" applyProtection="1">
      <alignment horizontal="center" vertical="center" wrapText="1"/>
    </xf>
    <xf numFmtId="0" fontId="5" fillId="2" borderId="2" xfId="4" applyFont="1" applyFill="1" applyBorder="1" applyAlignment="1" applyProtection="1">
      <alignment horizontal="center" vertical="center" wrapText="1"/>
    </xf>
    <xf numFmtId="0" fontId="5" fillId="5" borderId="2" xfId="4" applyFont="1" applyFill="1" applyBorder="1" applyAlignment="1" applyProtection="1">
      <alignment horizontal="center" vertical="center" wrapText="1"/>
    </xf>
    <xf numFmtId="2" fontId="5" fillId="0" borderId="2" xfId="0" applyNumberFormat="1" applyFont="1" applyFill="1" applyBorder="1" applyAlignment="1" applyProtection="1">
      <alignment vertical="top"/>
    </xf>
    <xf numFmtId="0" fontId="5" fillId="0" borderId="2" xfId="4" applyFont="1" applyFill="1" applyBorder="1" applyAlignment="1" applyProtection="1">
      <alignment horizontal="left" vertical="top" wrapText="1"/>
    </xf>
    <xf numFmtId="0" fontId="5" fillId="0" borderId="2" xfId="4" applyFont="1" applyFill="1" applyBorder="1" applyAlignment="1" applyProtection="1">
      <alignment vertical="top" wrapText="1"/>
    </xf>
    <xf numFmtId="0" fontId="5" fillId="0" borderId="2" xfId="5" applyFont="1" applyFill="1" applyBorder="1" applyAlignment="1" applyProtection="1">
      <alignment horizontal="left" vertical="top" wrapText="1"/>
    </xf>
    <xf numFmtId="43" fontId="5" fillId="0" borderId="2" xfId="1" applyFont="1" applyFill="1" applyBorder="1" applyAlignment="1" applyProtection="1">
      <alignment horizontal="right" vertical="top" wrapText="1"/>
      <protection locked="0"/>
    </xf>
    <xf numFmtId="165" fontId="5" fillId="0" borderId="2" xfId="3" applyNumberFormat="1" applyFont="1" applyFill="1" applyBorder="1" applyAlignment="1" applyProtection="1">
      <alignment horizontal="right" vertical="top" wrapText="1"/>
    </xf>
    <xf numFmtId="43" fontId="5" fillId="0" borderId="2" xfId="1" applyFont="1" applyFill="1" applyBorder="1" applyAlignment="1" applyProtection="1">
      <alignment horizontal="right" vertical="top" wrapText="1"/>
    </xf>
    <xf numFmtId="43" fontId="5" fillId="0" borderId="2" xfId="1" applyFont="1" applyFill="1" applyBorder="1" applyAlignment="1" applyProtection="1">
      <alignment horizontal="center" vertical="top" wrapText="1"/>
    </xf>
    <xf numFmtId="0" fontId="5" fillId="0" borderId="0" xfId="0" applyFont="1" applyFill="1" applyAlignment="1">
      <alignment vertical="top"/>
    </xf>
    <xf numFmtId="0" fontId="5" fillId="0" borderId="2" xfId="4" applyNumberFormat="1" applyFont="1" applyFill="1" applyBorder="1" applyAlignment="1" applyProtection="1">
      <alignment horizontal="left" vertical="top" wrapText="1"/>
    </xf>
    <xf numFmtId="0" fontId="5" fillId="0" borderId="2" xfId="0" applyFont="1" applyFill="1" applyBorder="1" applyAlignment="1" applyProtection="1">
      <alignment horizontal="left" vertical="top"/>
    </xf>
    <xf numFmtId="0" fontId="5" fillId="0" borderId="2" xfId="0" applyFont="1" applyFill="1" applyBorder="1" applyAlignment="1" applyProtection="1">
      <alignment vertical="top"/>
    </xf>
    <xf numFmtId="2" fontId="5" fillId="0" borderId="2" xfId="4" applyNumberFormat="1" applyFont="1" applyFill="1" applyBorder="1" applyAlignment="1" applyProtection="1">
      <alignment horizontal="left" vertical="top" wrapText="1"/>
    </xf>
    <xf numFmtId="166" fontId="5" fillId="0" borderId="2" xfId="0" applyNumberFormat="1" applyFont="1" applyFill="1" applyBorder="1" applyAlignment="1">
      <alignment vertical="top"/>
    </xf>
    <xf numFmtId="2" fontId="5" fillId="0" borderId="2" xfId="0" applyNumberFormat="1" applyFont="1" applyFill="1" applyBorder="1" applyAlignment="1" applyProtection="1">
      <alignment vertical="center"/>
    </xf>
    <xf numFmtId="49" fontId="5" fillId="0" borderId="2" xfId="0" applyNumberFormat="1" applyFont="1" applyFill="1" applyBorder="1" applyAlignment="1">
      <alignment horizontal="left" vertical="center"/>
    </xf>
    <xf numFmtId="0" fontId="5" fillId="0" borderId="2" xfId="4" applyFont="1" applyFill="1" applyBorder="1" applyAlignment="1" applyProtection="1">
      <alignment vertical="center" wrapText="1"/>
    </xf>
    <xf numFmtId="0" fontId="5" fillId="0" borderId="2" xfId="4" applyFont="1" applyFill="1" applyBorder="1" applyAlignment="1" applyProtection="1">
      <alignment horizontal="left" vertical="center" wrapText="1"/>
    </xf>
    <xf numFmtId="0" fontId="5" fillId="0" borderId="2" xfId="5" applyFont="1" applyFill="1" applyBorder="1" applyAlignment="1" applyProtection="1">
      <alignment horizontal="left" vertical="center" wrapText="1"/>
    </xf>
    <xf numFmtId="43" fontId="5" fillId="0" borderId="2" xfId="1" applyFont="1" applyFill="1" applyBorder="1" applyAlignment="1" applyProtection="1">
      <alignment horizontal="right" vertical="center" wrapText="1"/>
      <protection locked="0"/>
    </xf>
    <xf numFmtId="165" fontId="5" fillId="0" borderId="2" xfId="3" applyNumberFormat="1" applyFont="1" applyFill="1" applyBorder="1" applyAlignment="1" applyProtection="1">
      <alignment horizontal="right" vertical="center" wrapText="1"/>
    </xf>
    <xf numFmtId="43" fontId="5" fillId="0" borderId="2" xfId="1" applyFont="1" applyFill="1" applyBorder="1" applyAlignment="1" applyProtection="1">
      <alignment horizontal="right" vertical="center" wrapText="1"/>
    </xf>
    <xf numFmtId="43" fontId="5" fillId="0" borderId="2" xfId="1" applyFont="1" applyFill="1" applyBorder="1" applyAlignment="1" applyProtection="1">
      <alignment horizontal="center" vertical="center" wrapText="1"/>
    </xf>
    <xf numFmtId="0" fontId="2" fillId="0" borderId="2" xfId="4" applyFont="1" applyFill="1" applyBorder="1" applyAlignment="1" applyProtection="1">
      <alignment horizontal="left" vertical="top" wrapText="1"/>
    </xf>
    <xf numFmtId="0" fontId="7" fillId="0" borderId="2" xfId="4" applyFont="1" applyFill="1" applyBorder="1" applyAlignment="1" applyProtection="1">
      <alignment horizontal="left" vertical="top" wrapText="1"/>
    </xf>
    <xf numFmtId="0" fontId="5" fillId="0" borderId="2" xfId="0" applyFont="1" applyFill="1" applyBorder="1" applyAlignment="1">
      <alignment vertical="top"/>
    </xf>
    <xf numFmtId="2" fontId="8" fillId="0" borderId="4" xfId="0" applyNumberFormat="1"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4" xfId="0" applyFont="1" applyFill="1" applyBorder="1" applyAlignment="1">
      <alignment vertical="top" wrapText="1"/>
    </xf>
    <xf numFmtId="43" fontId="8" fillId="0" borderId="4" xfId="0" applyNumberFormat="1" applyFont="1" applyFill="1" applyBorder="1" applyAlignment="1">
      <alignment horizontal="right" vertical="top" wrapText="1"/>
    </xf>
    <xf numFmtId="165" fontId="8" fillId="0" borderId="4" xfId="0" applyNumberFormat="1" applyFont="1" applyFill="1" applyBorder="1" applyAlignment="1">
      <alignment horizontal="right" vertical="top" wrapText="1"/>
    </xf>
    <xf numFmtId="43" fontId="8" fillId="0" borderId="4" xfId="0" applyNumberFormat="1" applyFont="1" applyFill="1" applyBorder="1" applyAlignment="1">
      <alignment horizontal="center" vertical="top" wrapText="1"/>
    </xf>
    <xf numFmtId="2" fontId="8" fillId="0" borderId="4" xfId="0" applyNumberFormat="1" applyFont="1" applyBorder="1" applyAlignment="1">
      <alignment horizontal="left" vertical="top" wrapText="1"/>
    </xf>
    <xf numFmtId="0" fontId="8" fillId="0" borderId="4" xfId="0" applyFont="1" applyBorder="1" applyAlignment="1">
      <alignment horizontal="left" vertical="top" wrapText="1"/>
    </xf>
    <xf numFmtId="0" fontId="8" fillId="0" borderId="4" xfId="0" applyFont="1" applyBorder="1" applyAlignment="1">
      <alignment vertical="top" wrapText="1"/>
    </xf>
    <xf numFmtId="43" fontId="8" fillId="0" borderId="4" xfId="0" applyNumberFormat="1" applyFont="1" applyBorder="1" applyAlignment="1">
      <alignment horizontal="right" vertical="top" wrapText="1"/>
    </xf>
    <xf numFmtId="165" fontId="8" fillId="0" borderId="4" xfId="0" applyNumberFormat="1" applyFont="1" applyBorder="1" applyAlignment="1">
      <alignment horizontal="right" vertical="top" wrapText="1"/>
    </xf>
    <xf numFmtId="43" fontId="8" fillId="0" borderId="4" xfId="0" applyNumberFormat="1" applyFont="1" applyBorder="1" applyAlignment="1">
      <alignment horizontal="center" vertical="top" wrapText="1"/>
    </xf>
    <xf numFmtId="0" fontId="8" fillId="0" borderId="4" xfId="0" applyFont="1" applyBorder="1" applyAlignment="1">
      <alignment horizontal="left" wrapText="1"/>
    </xf>
    <xf numFmtId="0" fontId="9" fillId="0" borderId="0" xfId="0" applyFont="1" applyFill="1" applyAlignment="1">
      <alignment vertical="top"/>
    </xf>
    <xf numFmtId="2" fontId="8" fillId="0" borderId="4" xfId="0" applyNumberFormat="1" applyFont="1" applyBorder="1" applyAlignment="1">
      <alignment vertical="top" wrapText="1"/>
    </xf>
    <xf numFmtId="2" fontId="8" fillId="0" borderId="4" xfId="0" applyNumberFormat="1" applyFont="1" applyFill="1" applyBorder="1" applyAlignment="1">
      <alignment vertical="top" wrapText="1"/>
    </xf>
    <xf numFmtId="0" fontId="5" fillId="0" borderId="2" xfId="6" applyFont="1" applyFill="1" applyBorder="1" applyAlignment="1" applyProtection="1">
      <alignment horizontal="left" vertical="top"/>
    </xf>
    <xf numFmtId="0" fontId="5" fillId="0" borderId="2" xfId="4" applyFont="1" applyFill="1" applyBorder="1" applyAlignment="1" applyProtection="1">
      <alignment horizontal="left" vertical="top"/>
    </xf>
    <xf numFmtId="0" fontId="5" fillId="0" borderId="2" xfId="6" applyNumberFormat="1" applyFont="1" applyFill="1" applyBorder="1" applyAlignment="1" applyProtection="1">
      <alignment horizontal="left" vertical="top"/>
    </xf>
    <xf numFmtId="0" fontId="9" fillId="0" borderId="2" xfId="0" applyFont="1" applyFill="1" applyBorder="1" applyAlignment="1" applyProtection="1">
      <alignment horizontal="left" vertical="top"/>
    </xf>
    <xf numFmtId="0" fontId="12" fillId="0" borderId="0" xfId="0" applyFont="1" applyBorder="1" applyAlignment="1">
      <alignment horizontal="right" vertical="top"/>
    </xf>
    <xf numFmtId="0" fontId="1" fillId="0" borderId="0" xfId="0" applyFont="1" applyBorder="1" applyAlignment="1">
      <alignment vertical="top"/>
    </xf>
    <xf numFmtId="2" fontId="6" fillId="0" borderId="0" xfId="0" applyNumberFormat="1" applyFont="1" applyFill="1" applyBorder="1" applyAlignment="1" applyProtection="1">
      <alignment vertical="top"/>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vertical="top"/>
    </xf>
    <xf numFmtId="43" fontId="6" fillId="0" borderId="0" xfId="1" applyFont="1" applyFill="1" applyBorder="1" applyAlignment="1" applyProtection="1">
      <alignment horizontal="right" vertical="top" wrapText="1"/>
      <protection locked="0"/>
    </xf>
    <xf numFmtId="165" fontId="6" fillId="0" borderId="0" xfId="3" applyNumberFormat="1" applyFont="1" applyFill="1" applyBorder="1" applyAlignment="1" applyProtection="1">
      <alignment horizontal="right" vertical="top" wrapText="1"/>
    </xf>
    <xf numFmtId="43" fontId="6" fillId="0" borderId="0" xfId="1" applyFont="1" applyFill="1" applyBorder="1" applyAlignment="1" applyProtection="1">
      <alignment horizontal="right" vertical="top" wrapText="1"/>
    </xf>
    <xf numFmtId="43" fontId="6" fillId="0" borderId="0" xfId="1" applyFont="1" applyFill="1" applyBorder="1" applyAlignment="1" applyProtection="1">
      <alignment horizontal="center" vertical="top" wrapText="1"/>
    </xf>
    <xf numFmtId="0" fontId="1" fillId="0" borderId="0" xfId="0" applyFont="1" applyFill="1" applyBorder="1" applyAlignment="1">
      <alignment vertical="top"/>
    </xf>
    <xf numFmtId="2" fontId="1" fillId="0" borderId="0" xfId="0" applyNumberFormat="1"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lignment horizontal="center" vertical="top"/>
    </xf>
    <xf numFmtId="0" fontId="1" fillId="0" borderId="0" xfId="0" applyFont="1" applyAlignment="1">
      <alignment vertical="top"/>
    </xf>
    <xf numFmtId="2" fontId="0" fillId="0" borderId="1" xfId="0" applyNumberFormat="1" applyBorder="1"/>
    <xf numFmtId="0" fontId="0" fillId="0" borderId="0" xfId="0" applyFill="1" applyBorder="1"/>
    <xf numFmtId="167" fontId="0" fillId="0" borderId="0" xfId="0" applyNumberFormat="1"/>
    <xf numFmtId="0" fontId="0" fillId="0" borderId="1" xfId="0" applyFill="1" applyBorder="1"/>
    <xf numFmtId="167" fontId="0" fillId="0" borderId="1" xfId="0" applyNumberFormat="1" applyBorder="1"/>
    <xf numFmtId="43" fontId="5" fillId="0" borderId="5" xfId="1" applyFont="1" applyFill="1" applyBorder="1" applyAlignment="1" applyProtection="1">
      <alignment horizontal="right" vertical="top" wrapText="1"/>
    </xf>
    <xf numFmtId="43" fontId="5" fillId="0" borderId="5" xfId="1" applyFont="1" applyFill="1" applyBorder="1" applyAlignment="1" applyProtection="1">
      <alignment horizontal="right" vertical="center" wrapText="1"/>
    </xf>
    <xf numFmtId="43" fontId="8" fillId="0" borderId="6" xfId="0" applyNumberFormat="1" applyFont="1" applyFill="1" applyBorder="1" applyAlignment="1">
      <alignment horizontal="right" vertical="top" wrapText="1"/>
    </xf>
    <xf numFmtId="43" fontId="8" fillId="0" borderId="6" xfId="0" applyNumberFormat="1" applyFont="1" applyBorder="1" applyAlignment="1">
      <alignment horizontal="right" vertical="top" wrapText="1"/>
    </xf>
    <xf numFmtId="167" fontId="5" fillId="0" borderId="2" xfId="0" applyNumberFormat="1" applyFont="1" applyFill="1" applyBorder="1" applyAlignment="1">
      <alignment vertical="top"/>
    </xf>
    <xf numFmtId="0" fontId="16" fillId="0" borderId="0" xfId="7" applyFont="1"/>
    <xf numFmtId="0" fontId="1" fillId="0" borderId="0" xfId="7" applyFont="1"/>
    <xf numFmtId="0" fontId="1" fillId="0" borderId="0" xfId="7" applyFont="1" applyAlignment="1">
      <alignment horizontal="left" indent="1"/>
    </xf>
    <xf numFmtId="167" fontId="0" fillId="4" borderId="0" xfId="0" applyNumberFormat="1" applyFill="1"/>
    <xf numFmtId="0" fontId="17" fillId="0" borderId="0" xfId="0" applyFont="1" applyAlignment="1">
      <alignment horizontal="center"/>
    </xf>
    <xf numFmtId="0" fontId="17" fillId="0" borderId="0" xfId="7" applyFont="1"/>
    <xf numFmtId="0" fontId="2" fillId="0" borderId="2" xfId="0" applyFont="1" applyFill="1" applyBorder="1" applyAlignment="1" applyProtection="1">
      <alignment horizontal="left" vertical="top"/>
    </xf>
    <xf numFmtId="43" fontId="5" fillId="0" borderId="3" xfId="1" applyFont="1" applyFill="1" applyBorder="1" applyAlignment="1" applyProtection="1">
      <alignment horizontal="right" vertical="top" wrapText="1"/>
      <protection locked="0"/>
    </xf>
    <xf numFmtId="3" fontId="1" fillId="0" borderId="0" xfId="0" applyNumberFormat="1" applyFont="1" applyBorder="1" applyAlignment="1">
      <alignment vertical="top"/>
    </xf>
    <xf numFmtId="3" fontId="1" fillId="0" borderId="0" xfId="0" applyNumberFormat="1" applyFont="1" applyAlignment="1">
      <alignment vertical="top"/>
    </xf>
    <xf numFmtId="2" fontId="10" fillId="0" borderId="4" xfId="0" applyNumberFormat="1" applyFont="1" applyBorder="1" applyAlignment="1">
      <alignment horizontal="left" vertical="top" wrapText="1"/>
    </xf>
    <xf numFmtId="0" fontId="10" fillId="0" borderId="4" xfId="0" applyFont="1" applyBorder="1" applyAlignment="1">
      <alignment horizontal="left" vertical="top" wrapText="1"/>
    </xf>
    <xf numFmtId="0" fontId="5" fillId="4" borderId="2" xfId="4" applyFont="1" applyFill="1" applyBorder="1" applyAlignment="1" applyProtection="1">
      <alignment horizontal="left" vertical="top" wrapText="1"/>
    </xf>
    <xf numFmtId="0" fontId="10" fillId="0" borderId="4" xfId="0" applyFont="1" applyBorder="1" applyAlignment="1">
      <alignment vertical="top" wrapText="1"/>
    </xf>
    <xf numFmtId="0" fontId="10" fillId="0" borderId="4" xfId="0" applyFont="1" applyBorder="1" applyAlignment="1">
      <alignment horizontal="center" vertical="top" wrapText="1"/>
    </xf>
    <xf numFmtId="0" fontId="10" fillId="0" borderId="6" xfId="0" applyFont="1" applyBorder="1" applyAlignment="1">
      <alignment horizontal="center" vertical="top" wrapText="1"/>
    </xf>
    <xf numFmtId="3" fontId="5" fillId="0" borderId="2" xfId="0" applyNumberFormat="1" applyFont="1" applyFill="1" applyBorder="1" applyAlignment="1">
      <alignment vertical="top"/>
    </xf>
    <xf numFmtId="3" fontId="5" fillId="0" borderId="7" xfId="0" applyNumberFormat="1" applyFont="1" applyFill="1" applyBorder="1" applyAlignment="1">
      <alignment vertical="top"/>
    </xf>
    <xf numFmtId="0" fontId="9" fillId="0" borderId="2" xfId="0" applyFont="1" applyFill="1" applyBorder="1" applyAlignment="1">
      <alignment vertical="top"/>
    </xf>
    <xf numFmtId="0" fontId="12" fillId="0" borderId="2" xfId="0" applyFont="1" applyBorder="1" applyAlignment="1">
      <alignment horizontal="right" vertical="top"/>
    </xf>
    <xf numFmtId="0" fontId="1" fillId="0" borderId="2" xfId="0" applyFont="1" applyBorder="1" applyAlignment="1">
      <alignment vertical="top"/>
    </xf>
    <xf numFmtId="164" fontId="5" fillId="0" borderId="2" xfId="0" applyNumberFormat="1" applyFont="1" applyFill="1" applyBorder="1" applyAlignment="1">
      <alignment vertical="top"/>
    </xf>
    <xf numFmtId="2" fontId="5" fillId="0" borderId="2" xfId="0" applyNumberFormat="1" applyFont="1" applyFill="1" applyBorder="1" applyAlignment="1">
      <alignment vertical="top"/>
    </xf>
    <xf numFmtId="0" fontId="5" fillId="0" borderId="2" xfId="0" applyFont="1" applyBorder="1" applyAlignment="1">
      <alignment horizontal="center" vertical="center" wrapText="1"/>
    </xf>
    <xf numFmtId="3" fontId="5" fillId="0" borderId="2"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Fill="1" applyBorder="1" applyAlignment="1">
      <alignment vertical="top"/>
    </xf>
    <xf numFmtId="167" fontId="5" fillId="0" borderId="2" xfId="0" applyNumberFormat="1" applyFont="1" applyBorder="1" applyAlignment="1">
      <alignment horizontal="center" vertical="center" wrapText="1"/>
    </xf>
    <xf numFmtId="167" fontId="1" fillId="0" borderId="0" xfId="0" applyNumberFormat="1" applyFont="1" applyBorder="1" applyAlignment="1">
      <alignment vertical="top"/>
    </xf>
    <xf numFmtId="167" fontId="1" fillId="0" borderId="0" xfId="0" applyNumberFormat="1" applyFont="1" applyAlignment="1">
      <alignment vertical="top"/>
    </xf>
    <xf numFmtId="0" fontId="5" fillId="2" borderId="2" xfId="0" applyFont="1" applyFill="1" applyBorder="1" applyAlignment="1">
      <alignment horizontal="center" vertical="center" wrapText="1"/>
    </xf>
    <xf numFmtId="167" fontId="5" fillId="2" borderId="2" xfId="0" applyNumberFormat="1" applyFont="1" applyFill="1" applyBorder="1" applyAlignment="1">
      <alignment horizontal="center" vertical="center" wrapText="1"/>
    </xf>
    <xf numFmtId="3" fontId="5" fillId="0" borderId="3" xfId="0" applyNumberFormat="1" applyFont="1" applyBorder="1" applyAlignment="1">
      <alignment horizontal="center" vertical="center" wrapText="1"/>
    </xf>
    <xf numFmtId="3" fontId="9" fillId="0" borderId="2" xfId="0" applyNumberFormat="1" applyFont="1" applyFill="1" applyBorder="1" applyAlignment="1">
      <alignment vertical="top"/>
    </xf>
    <xf numFmtId="3" fontId="12" fillId="0" borderId="2" xfId="0" applyNumberFormat="1" applyFont="1" applyBorder="1" applyAlignment="1">
      <alignment horizontal="right" vertical="top"/>
    </xf>
    <xf numFmtId="3" fontId="1" fillId="0" borderId="2" xfId="0" applyNumberFormat="1" applyFont="1" applyBorder="1" applyAlignment="1">
      <alignment vertical="top"/>
    </xf>
    <xf numFmtId="3" fontId="15" fillId="0" borderId="2" xfId="1" applyNumberFormat="1" applyFont="1" applyFill="1" applyBorder="1" applyAlignment="1">
      <alignment horizontal="center" vertical="center" wrapText="1"/>
    </xf>
    <xf numFmtId="0" fontId="19" fillId="8" borderId="0" xfId="0" applyFont="1" applyFill="1"/>
    <xf numFmtId="0" fontId="21" fillId="8" borderId="0" xfId="8" applyFont="1" applyFill="1" applyBorder="1" applyAlignment="1"/>
    <xf numFmtId="0" fontId="18" fillId="8" borderId="0" xfId="8" applyFont="1" applyFill="1" applyBorder="1" applyAlignment="1">
      <alignment horizontal="center" vertical="center"/>
    </xf>
    <xf numFmtId="0" fontId="16" fillId="8" borderId="0" xfId="0" applyFont="1" applyFill="1" applyBorder="1"/>
    <xf numFmtId="0" fontId="16" fillId="8" borderId="0" xfId="0" applyFont="1" applyFill="1"/>
    <xf numFmtId="0" fontId="18" fillId="8" borderId="0" xfId="0" applyFont="1" applyFill="1" applyBorder="1" applyAlignment="1">
      <alignment horizontal="center" vertical="center" wrapText="1"/>
    </xf>
    <xf numFmtId="0" fontId="16" fillId="8" borderId="0" xfId="0" applyFont="1" applyFill="1" applyBorder="1" applyAlignment="1">
      <alignment vertical="center"/>
    </xf>
    <xf numFmtId="0" fontId="16" fillId="8" borderId="0" xfId="0" applyFont="1" applyFill="1" applyAlignment="1">
      <alignment vertical="center"/>
    </xf>
    <xf numFmtId="0" fontId="22" fillId="8" borderId="10" xfId="0" applyFont="1" applyFill="1" applyBorder="1" applyAlignment="1">
      <alignment horizontal="left"/>
    </xf>
    <xf numFmtId="43" fontId="23" fillId="8" borderId="10" xfId="1" applyNumberFormat="1" applyFont="1" applyFill="1" applyBorder="1" applyAlignment="1">
      <alignment vertical="center"/>
    </xf>
    <xf numFmtId="166" fontId="23" fillId="8" borderId="10" xfId="10" applyNumberFormat="1" applyFont="1" applyFill="1" applyBorder="1" applyAlignment="1">
      <alignment vertical="center"/>
    </xf>
    <xf numFmtId="165" fontId="23" fillId="8" borderId="10" xfId="3" applyNumberFormat="1" applyFont="1" applyFill="1" applyBorder="1" applyAlignment="1">
      <alignment vertical="center"/>
    </xf>
    <xf numFmtId="165" fontId="23" fillId="8" borderId="0" xfId="3" applyNumberFormat="1" applyFont="1" applyFill="1" applyBorder="1" applyAlignment="1">
      <alignment vertical="center"/>
    </xf>
    <xf numFmtId="168" fontId="24" fillId="8" borderId="10" xfId="1" applyNumberFormat="1" applyFont="1" applyFill="1" applyBorder="1" applyAlignment="1">
      <alignment vertical="center"/>
    </xf>
    <xf numFmtId="43" fontId="24" fillId="8" borderId="10" xfId="1" applyFont="1" applyFill="1" applyBorder="1" applyAlignment="1">
      <alignment vertical="center"/>
    </xf>
    <xf numFmtId="168" fontId="22" fillId="8" borderId="0" xfId="0" applyNumberFormat="1" applyFont="1" applyFill="1" applyBorder="1"/>
    <xf numFmtId="0" fontId="22" fillId="8" borderId="0" xfId="0" applyFont="1" applyFill="1"/>
    <xf numFmtId="168" fontId="22" fillId="8" borderId="0" xfId="0" applyNumberFormat="1" applyFont="1" applyFill="1"/>
    <xf numFmtId="0" fontId="22" fillId="9" borderId="10" xfId="0" applyFont="1" applyFill="1" applyBorder="1" applyAlignment="1">
      <alignment horizontal="left"/>
    </xf>
    <xf numFmtId="43" fontId="23" fillId="9" borderId="10" xfId="1" applyNumberFormat="1" applyFont="1" applyFill="1" applyBorder="1" applyAlignment="1">
      <alignment vertical="center"/>
    </xf>
    <xf numFmtId="166" fontId="23" fillId="9" borderId="10" xfId="10" applyNumberFormat="1" applyFont="1" applyFill="1" applyBorder="1" applyAlignment="1">
      <alignment vertical="center"/>
    </xf>
    <xf numFmtId="165" fontId="23" fillId="9" borderId="10" xfId="3" applyNumberFormat="1" applyFont="1" applyFill="1" applyBorder="1" applyAlignment="1">
      <alignment vertical="center"/>
    </xf>
    <xf numFmtId="168" fontId="24" fillId="9" borderId="10" xfId="1" applyNumberFormat="1" applyFont="1" applyFill="1" applyBorder="1" applyAlignment="1">
      <alignment vertical="center"/>
    </xf>
    <xf numFmtId="43" fontId="24" fillId="9" borderId="10" xfId="1" applyFont="1" applyFill="1" applyBorder="1" applyAlignment="1">
      <alignment vertical="center"/>
    </xf>
    <xf numFmtId="0" fontId="22" fillId="8" borderId="0" xfId="0" applyFont="1" applyFill="1" applyBorder="1"/>
    <xf numFmtId="0" fontId="3" fillId="7" borderId="10" xfId="0" applyFont="1" applyFill="1" applyBorder="1" applyAlignment="1">
      <alignment horizontal="right"/>
    </xf>
    <xf numFmtId="43" fontId="3" fillId="7" borderId="10" xfId="1" applyFont="1" applyFill="1" applyBorder="1" applyAlignment="1">
      <alignment horizontal="right"/>
    </xf>
    <xf numFmtId="166" fontId="3" fillId="7" borderId="10" xfId="10" applyNumberFormat="1" applyFont="1" applyFill="1" applyBorder="1"/>
    <xf numFmtId="165" fontId="6" fillId="8" borderId="0" xfId="3" applyNumberFormat="1" applyFont="1" applyFill="1" applyBorder="1"/>
    <xf numFmtId="168" fontId="3" fillId="7" borderId="10" xfId="1" applyNumberFormat="1" applyFont="1" applyFill="1" applyBorder="1" applyAlignment="1">
      <alignment horizontal="right"/>
    </xf>
    <xf numFmtId="165" fontId="3" fillId="7" borderId="10" xfId="3" applyNumberFormat="1" applyFont="1" applyFill="1" applyBorder="1"/>
    <xf numFmtId="0" fontId="1" fillId="8" borderId="0" xfId="0" applyFont="1" applyFill="1" applyBorder="1"/>
    <xf numFmtId="0" fontId="1" fillId="8" borderId="0" xfId="0" applyFont="1" applyFill="1"/>
    <xf numFmtId="0" fontId="19" fillId="8" borderId="0" xfId="0" applyFont="1" applyFill="1" applyAlignment="1">
      <alignment wrapText="1"/>
    </xf>
    <xf numFmtId="0" fontId="25" fillId="8" borderId="0" xfId="8" applyFont="1" applyFill="1" applyBorder="1" applyAlignment="1"/>
    <xf numFmtId="0" fontId="25" fillId="8" borderId="0" xfId="8" applyFont="1" applyFill="1"/>
    <xf numFmtId="43" fontId="25" fillId="8" borderId="0" xfId="1" applyFont="1" applyFill="1"/>
    <xf numFmtId="0" fontId="18" fillId="8" borderId="0" xfId="0" applyFont="1" applyFill="1" applyBorder="1" applyAlignment="1">
      <alignment horizontal="center" vertical="top" wrapText="1"/>
    </xf>
    <xf numFmtId="0" fontId="16" fillId="8" borderId="0" xfId="0" applyFont="1" applyFill="1" applyBorder="1" applyAlignment="1">
      <alignment vertical="top"/>
    </xf>
    <xf numFmtId="43" fontId="23" fillId="8" borderId="10" xfId="1" applyFont="1" applyFill="1" applyBorder="1" applyAlignment="1">
      <alignment vertical="center"/>
    </xf>
    <xf numFmtId="165" fontId="23" fillId="0" borderId="0" xfId="3" applyNumberFormat="1" applyFont="1" applyFill="1" applyBorder="1" applyAlignment="1">
      <alignment vertical="center"/>
    </xf>
    <xf numFmtId="43" fontId="23" fillId="9" borderId="10" xfId="1" applyFont="1" applyFill="1" applyBorder="1" applyAlignment="1">
      <alignment vertical="center"/>
    </xf>
    <xf numFmtId="166" fontId="5" fillId="10" borderId="2" xfId="2" applyNumberFormat="1" applyFont="1" applyFill="1" applyBorder="1" applyAlignment="1" applyProtection="1">
      <alignment horizontal="center" vertical="center" wrapText="1"/>
    </xf>
    <xf numFmtId="166" fontId="6" fillId="6" borderId="2" xfId="2" applyNumberFormat="1" applyFont="1" applyFill="1" applyBorder="1" applyAlignment="1" applyProtection="1">
      <alignment horizontal="center" vertical="center" wrapText="1"/>
    </xf>
    <xf numFmtId="167" fontId="9" fillId="0" borderId="2" xfId="0" applyNumberFormat="1" applyFont="1" applyFill="1" applyBorder="1" applyAlignment="1">
      <alignment vertical="top"/>
    </xf>
    <xf numFmtId="167" fontId="12" fillId="0" borderId="2" xfId="0" applyNumberFormat="1" applyFont="1" applyBorder="1" applyAlignment="1">
      <alignment horizontal="right" vertical="top"/>
    </xf>
    <xf numFmtId="167" fontId="1" fillId="0" borderId="2" xfId="0" applyNumberFormat="1" applyFont="1" applyBorder="1" applyAlignment="1">
      <alignment vertical="top"/>
    </xf>
    <xf numFmtId="0" fontId="5" fillId="0" borderId="2" xfId="0" applyFont="1" applyFill="1" applyBorder="1" applyAlignment="1" applyProtection="1">
      <alignment horizontal="left" vertical="center"/>
    </xf>
    <xf numFmtId="0" fontId="5" fillId="0" borderId="2" xfId="0" applyFont="1" applyFill="1" applyBorder="1" applyAlignment="1" applyProtection="1">
      <alignment vertical="center"/>
    </xf>
    <xf numFmtId="0" fontId="5" fillId="0" borderId="2" xfId="0" applyFont="1" applyFill="1" applyBorder="1" applyAlignment="1" applyProtection="1">
      <alignment horizontal="left" vertical="top" wrapText="1"/>
    </xf>
    <xf numFmtId="49" fontId="5" fillId="0" borderId="2" xfId="0" applyNumberFormat="1" applyFont="1" applyFill="1" applyBorder="1" applyAlignment="1">
      <alignment horizontal="left" vertical="center" wrapText="1"/>
    </xf>
    <xf numFmtId="0" fontId="7" fillId="0" borderId="2" xfId="0" applyFont="1" applyFill="1" applyBorder="1" applyAlignment="1" applyProtection="1">
      <alignment horizontal="left" vertical="top"/>
    </xf>
    <xf numFmtId="43" fontId="26" fillId="9" borderId="10" xfId="1" applyNumberFormat="1" applyFont="1" applyFill="1" applyBorder="1" applyAlignment="1">
      <alignment vertical="center"/>
    </xf>
    <xf numFmtId="43" fontId="26" fillId="8" borderId="10" xfId="1" applyNumberFormat="1" applyFont="1" applyFill="1" applyBorder="1" applyAlignment="1">
      <alignment vertical="center"/>
    </xf>
    <xf numFmtId="0" fontId="18" fillId="11" borderId="8" xfId="8" applyFont="1" applyFill="1" applyBorder="1" applyAlignment="1">
      <alignment horizontal="left" vertical="center"/>
    </xf>
    <xf numFmtId="0" fontId="18" fillId="11" borderId="8" xfId="8" applyFont="1" applyFill="1" applyBorder="1" applyAlignment="1">
      <alignment horizontal="center" vertical="center"/>
    </xf>
    <xf numFmtId="0" fontId="18" fillId="11" borderId="0" xfId="8" applyFont="1" applyFill="1" applyBorder="1" applyAlignment="1">
      <alignment horizontal="center" vertical="center"/>
    </xf>
    <xf numFmtId="0" fontId="18" fillId="11" borderId="9" xfId="9" applyFont="1" applyFill="1" applyBorder="1" applyAlignment="1">
      <alignment horizontal="center" vertical="center" wrapText="1"/>
    </xf>
    <xf numFmtId="0" fontId="18" fillId="11" borderId="10" xfId="8"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11" borderId="9" xfId="8" applyFont="1" applyFill="1" applyBorder="1" applyAlignment="1">
      <alignment horizontal="center" vertical="center" wrapText="1"/>
    </xf>
    <xf numFmtId="43" fontId="18" fillId="11" borderId="8" xfId="1" applyFont="1" applyFill="1" applyBorder="1" applyAlignment="1">
      <alignment horizontal="center" vertical="center"/>
    </xf>
    <xf numFmtId="0" fontId="18" fillId="11" borderId="11" xfId="8" applyFont="1" applyFill="1" applyBorder="1" applyAlignment="1">
      <alignment horizontal="center" vertical="center" wrapText="1"/>
    </xf>
    <xf numFmtId="0" fontId="27" fillId="8" borderId="0" xfId="0" applyFont="1" applyFill="1" applyAlignment="1">
      <alignment horizontal="center" vertical="top"/>
    </xf>
    <xf numFmtId="169" fontId="24" fillId="9" borderId="10" xfId="1" applyNumberFormat="1" applyFont="1" applyFill="1" applyBorder="1" applyAlignment="1">
      <alignment vertical="center"/>
    </xf>
    <xf numFmtId="169" fontId="24" fillId="8" borderId="10" xfId="1" applyNumberFormat="1" applyFont="1" applyFill="1" applyBorder="1" applyAlignment="1">
      <alignment vertical="center"/>
    </xf>
    <xf numFmtId="0" fontId="19" fillId="8" borderId="0" xfId="0" applyFont="1" applyFill="1" applyAlignment="1">
      <alignment horizontal="center"/>
    </xf>
    <xf numFmtId="0" fontId="27" fillId="0" borderId="0" xfId="0" applyFont="1" applyFill="1" applyAlignment="1">
      <alignment horizontal="center" vertical="top"/>
    </xf>
    <xf numFmtId="0" fontId="28" fillId="8" borderId="0" xfId="0" applyFont="1" applyFill="1" applyAlignment="1">
      <alignment horizontal="center"/>
    </xf>
    <xf numFmtId="0" fontId="29" fillId="8" borderId="0" xfId="0" applyFont="1" applyFill="1" applyAlignment="1">
      <alignment horizontal="center"/>
    </xf>
    <xf numFmtId="0" fontId="29" fillId="8" borderId="0" xfId="0" applyFont="1" applyFill="1"/>
    <xf numFmtId="43" fontId="29" fillId="8" borderId="0" xfId="1" applyFont="1" applyFill="1"/>
    <xf numFmtId="0" fontId="3" fillId="11" borderId="10" xfId="0" applyFont="1" applyFill="1" applyBorder="1" applyAlignment="1">
      <alignment horizontal="right"/>
    </xf>
    <xf numFmtId="43" fontId="3" fillId="11" borderId="10" xfId="1" applyFont="1" applyFill="1" applyBorder="1" applyAlignment="1">
      <alignment horizontal="right"/>
    </xf>
    <xf numFmtId="166" fontId="3" fillId="11" borderId="10" xfId="10" applyNumberFormat="1" applyFont="1" applyFill="1" applyBorder="1"/>
    <xf numFmtId="165" fontId="3" fillId="11" borderId="10" xfId="3" applyNumberFormat="1" applyFont="1" applyFill="1" applyBorder="1"/>
    <xf numFmtId="168" fontId="3" fillId="11" borderId="10" xfId="1" applyNumberFormat="1" applyFont="1" applyFill="1" applyBorder="1" applyAlignment="1">
      <alignment horizontal="right"/>
    </xf>
    <xf numFmtId="169" fontId="3" fillId="11" borderId="10" xfId="1" applyNumberFormat="1" applyFont="1" applyFill="1" applyBorder="1" applyAlignment="1">
      <alignment horizontal="right"/>
    </xf>
    <xf numFmtId="10" fontId="3" fillId="11" borderId="10" xfId="3" applyNumberFormat="1" applyFont="1" applyFill="1" applyBorder="1"/>
    <xf numFmtId="0" fontId="21" fillId="8" borderId="0" xfId="8" applyFont="1" applyFill="1"/>
    <xf numFmtId="0" fontId="30" fillId="8" borderId="0" xfId="0" applyFont="1" applyFill="1"/>
    <xf numFmtId="166" fontId="27" fillId="8" borderId="0" xfId="0" applyNumberFormat="1" applyFont="1" applyFill="1" applyAlignment="1">
      <alignment horizontal="center" vertical="top"/>
    </xf>
    <xf numFmtId="0" fontId="0" fillId="0" borderId="0" xfId="0" applyAlignment="1">
      <alignment horizontal="left" indent="1"/>
    </xf>
    <xf numFmtId="0" fontId="31" fillId="8" borderId="0" xfId="0" applyFont="1" applyFill="1"/>
    <xf numFmtId="0" fontId="1" fillId="0" borderId="0" xfId="0" applyFont="1"/>
    <xf numFmtId="0" fontId="33" fillId="12" borderId="12" xfId="0" applyFont="1" applyFill="1" applyBorder="1" applyAlignment="1">
      <alignment horizontal="center"/>
    </xf>
    <xf numFmtId="0" fontId="33" fillId="12" borderId="13" xfId="0" applyFont="1" applyFill="1" applyBorder="1" applyAlignment="1">
      <alignment horizontal="center" vertical="center"/>
    </xf>
    <xf numFmtId="0" fontId="1" fillId="0" borderId="2" xfId="0" applyFont="1" applyBorder="1" applyAlignment="1">
      <alignment horizontal="left" vertical="center" wrapText="1" indent="1"/>
    </xf>
    <xf numFmtId="0" fontId="5" fillId="0" borderId="2" xfId="0" applyFont="1" applyBorder="1" applyAlignment="1">
      <alignment horizontal="left" vertical="center" wrapText="1" indent="1"/>
    </xf>
    <xf numFmtId="0" fontId="32" fillId="8" borderId="0" xfId="0" applyFont="1" applyFill="1"/>
    <xf numFmtId="0" fontId="1" fillId="8" borderId="0" xfId="0" applyFont="1" applyFill="1" applyAlignment="1">
      <alignment horizontal="left"/>
    </xf>
    <xf numFmtId="0" fontId="19" fillId="8" borderId="0" xfId="0" applyFont="1" applyFill="1" applyAlignment="1">
      <alignment horizontal="left" indent="1"/>
    </xf>
    <xf numFmtId="0" fontId="0" fillId="8" borderId="0" xfId="0" applyFill="1" applyAlignment="1">
      <alignment horizontal="left" indent="1"/>
    </xf>
    <xf numFmtId="2" fontId="5" fillId="0" borderId="2" xfId="4" applyNumberFormat="1" applyFont="1" applyFill="1" applyBorder="1" applyAlignment="1" applyProtection="1">
      <alignment horizontal="left" vertical="center" wrapText="1"/>
    </xf>
    <xf numFmtId="2" fontId="1" fillId="0" borderId="2" xfId="0" applyNumberFormat="1" applyFont="1" applyFill="1" applyBorder="1" applyAlignment="1" applyProtection="1">
      <alignment horizontal="left" vertical="top"/>
    </xf>
    <xf numFmtId="0" fontId="5" fillId="0" borderId="2" xfId="4" applyFont="1" applyFill="1" applyBorder="1" applyAlignment="1" applyProtection="1">
      <alignment vertical="top"/>
    </xf>
    <xf numFmtId="0" fontId="1" fillId="0" borderId="2" xfId="0" applyFont="1" applyFill="1" applyBorder="1" applyAlignment="1" applyProtection="1">
      <alignment horizontal="left" vertical="top"/>
    </xf>
    <xf numFmtId="0" fontId="1" fillId="0" borderId="2" xfId="0" applyFont="1" applyFill="1" applyBorder="1" applyAlignment="1">
      <alignment vertical="top"/>
    </xf>
    <xf numFmtId="0" fontId="1" fillId="0" borderId="2" xfId="0" applyFont="1" applyFill="1" applyBorder="1" applyAlignment="1">
      <alignment horizontal="left" vertical="top"/>
    </xf>
    <xf numFmtId="43" fontId="5" fillId="0" borderId="3" xfId="1" applyFont="1" applyFill="1" applyBorder="1" applyAlignment="1" applyProtection="1">
      <alignment horizontal="right" vertical="center" wrapText="1"/>
      <protection locked="0"/>
    </xf>
    <xf numFmtId="0" fontId="1" fillId="0" borderId="2" xfId="0" applyFont="1" applyFill="1" applyBorder="1" applyAlignment="1">
      <alignment horizontal="center" vertical="top"/>
    </xf>
    <xf numFmtId="0" fontId="1" fillId="0" borderId="5" xfId="0" applyFont="1" applyFill="1" applyBorder="1" applyAlignment="1">
      <alignment horizontal="center" vertical="top"/>
    </xf>
    <xf numFmtId="0" fontId="3" fillId="3" borderId="10" xfId="8" applyFont="1" applyFill="1" applyBorder="1" applyAlignment="1">
      <alignment horizontal="center" vertical="top" wrapText="1"/>
    </xf>
    <xf numFmtId="0" fontId="3" fillId="3" borderId="14" xfId="8" applyFont="1" applyFill="1" applyBorder="1" applyAlignment="1">
      <alignment horizontal="center" vertical="top" wrapText="1"/>
    </xf>
    <xf numFmtId="0" fontId="19" fillId="13" borderId="10" xfId="0" quotePrefix="1" applyFont="1" applyFill="1" applyBorder="1" applyAlignment="1">
      <alignment vertical="top" wrapText="1"/>
    </xf>
    <xf numFmtId="166" fontId="19" fillId="13" borderId="10" xfId="2" quotePrefix="1" applyNumberFormat="1" applyFont="1" applyFill="1" applyBorder="1" applyAlignment="1">
      <alignment vertical="top"/>
    </xf>
    <xf numFmtId="0" fontId="19" fillId="13" borderId="14" xfId="0" quotePrefix="1" applyFont="1" applyFill="1" applyBorder="1" applyAlignment="1">
      <alignment horizontal="left" vertical="top" wrapText="1"/>
    </xf>
    <xf numFmtId="0" fontId="19" fillId="8" borderId="10" xfId="0" quotePrefix="1" applyFont="1" applyFill="1" applyBorder="1" applyAlignment="1">
      <alignment vertical="top" wrapText="1"/>
    </xf>
    <xf numFmtId="166" fontId="19" fillId="8" borderId="10" xfId="2" quotePrefix="1" applyNumberFormat="1" applyFont="1" applyFill="1" applyBorder="1" applyAlignment="1">
      <alignment vertical="top"/>
    </xf>
    <xf numFmtId="0" fontId="19" fillId="8" borderId="14" xfId="0" quotePrefix="1" applyFont="1" applyFill="1" applyBorder="1" applyAlignment="1">
      <alignment horizontal="left" vertical="top" wrapText="1"/>
    </xf>
    <xf numFmtId="0" fontId="32" fillId="13" borderId="15" xfId="0" quotePrefix="1" applyFont="1" applyFill="1" applyBorder="1" applyAlignment="1">
      <alignment vertical="top" wrapText="1"/>
    </xf>
    <xf numFmtId="166" fontId="32" fillId="13" borderId="15" xfId="2" quotePrefix="1" applyNumberFormat="1" applyFont="1" applyFill="1" applyBorder="1" applyAlignment="1">
      <alignment vertical="top"/>
    </xf>
    <xf numFmtId="0" fontId="32" fillId="13" borderId="16" xfId="0" quotePrefix="1" applyFont="1" applyFill="1" applyBorder="1" applyAlignment="1">
      <alignment horizontal="left" vertical="top" wrapText="1"/>
    </xf>
    <xf numFmtId="0" fontId="22" fillId="8" borderId="10" xfId="0" quotePrefix="1" applyFont="1" applyFill="1" applyBorder="1" applyAlignment="1">
      <alignment vertical="top" wrapText="1"/>
    </xf>
    <xf numFmtId="166" fontId="22" fillId="8" borderId="10" xfId="2" quotePrefix="1" applyNumberFormat="1" applyFont="1" applyFill="1" applyBorder="1" applyAlignment="1">
      <alignment vertical="top"/>
    </xf>
    <xf numFmtId="0" fontId="22" fillId="8" borderId="14" xfId="0" quotePrefix="1" applyFont="1" applyFill="1" applyBorder="1" applyAlignment="1">
      <alignment horizontal="left" vertical="top" wrapText="1"/>
    </xf>
    <xf numFmtId="0" fontId="32" fillId="13" borderId="10" xfId="0" quotePrefix="1" applyFont="1" applyFill="1" applyBorder="1" applyAlignment="1">
      <alignment vertical="top" wrapText="1"/>
    </xf>
    <xf numFmtId="166" fontId="32" fillId="13" borderId="10" xfId="2" quotePrefix="1" applyNumberFormat="1" applyFont="1" applyFill="1" applyBorder="1" applyAlignment="1">
      <alignment vertical="top"/>
    </xf>
    <xf numFmtId="0" fontId="32" fillId="13" borderId="14" xfId="0" quotePrefix="1" applyFont="1" applyFill="1" applyBorder="1" applyAlignment="1">
      <alignment horizontal="left" vertical="top" wrapText="1"/>
    </xf>
    <xf numFmtId="0" fontId="0" fillId="0" borderId="2" xfId="0" applyFont="1" applyBorder="1" applyAlignment="1">
      <alignment horizontal="left" vertical="center" wrapText="1" indent="1"/>
    </xf>
    <xf numFmtId="167" fontId="15" fillId="2" borderId="2" xfId="2" applyNumberFormat="1" applyFont="1" applyFill="1" applyBorder="1" applyAlignment="1">
      <alignment horizontal="center" vertical="center" wrapText="1"/>
    </xf>
    <xf numFmtId="167" fontId="5" fillId="0" borderId="7" xfId="0" applyNumberFormat="1" applyFont="1" applyFill="1" applyBorder="1" applyAlignment="1">
      <alignment vertical="top"/>
    </xf>
    <xf numFmtId="0" fontId="0" fillId="8" borderId="0" xfId="0" applyFill="1"/>
    <xf numFmtId="0" fontId="18" fillId="14" borderId="9" xfId="9" applyFont="1" applyFill="1" applyBorder="1" applyAlignment="1">
      <alignment horizontal="center" vertical="center" wrapText="1"/>
    </xf>
    <xf numFmtId="0" fontId="18" fillId="14" borderId="11" xfId="8" applyFont="1" applyFill="1" applyBorder="1" applyAlignment="1">
      <alignment horizontal="center" vertical="top" wrapText="1"/>
    </xf>
    <xf numFmtId="0" fontId="18" fillId="14" borderId="8" xfId="8" applyFont="1" applyFill="1" applyBorder="1" applyAlignment="1">
      <alignment horizontal="center" vertical="center"/>
    </xf>
    <xf numFmtId="43" fontId="18" fillId="14" borderId="11" xfId="1" applyFont="1" applyFill="1" applyBorder="1" applyAlignment="1">
      <alignment horizontal="center" vertical="top" wrapText="1"/>
    </xf>
    <xf numFmtId="0" fontId="18" fillId="14" borderId="11" xfId="8" applyFont="1" applyFill="1" applyBorder="1" applyAlignment="1">
      <alignment horizontal="centerContinuous" vertical="top" wrapText="1"/>
    </xf>
    <xf numFmtId="0" fontId="18" fillId="14" borderId="11" xfId="0" applyFont="1" applyFill="1" applyBorder="1" applyAlignment="1">
      <alignment horizontal="center" vertical="top" wrapText="1"/>
    </xf>
    <xf numFmtId="0" fontId="18" fillId="14" borderId="8" xfId="8" applyFont="1" applyFill="1" applyBorder="1" applyAlignment="1">
      <alignment horizontal="left" vertical="center"/>
    </xf>
    <xf numFmtId="0" fontId="18" fillId="14" borderId="0" xfId="8" applyFont="1" applyFill="1" applyBorder="1" applyAlignment="1">
      <alignment horizontal="center" vertical="center"/>
    </xf>
    <xf numFmtId="0" fontId="18" fillId="14" borderId="10" xfId="8" applyFont="1" applyFill="1" applyBorder="1" applyAlignment="1">
      <alignment horizontal="center" vertical="top" wrapText="1"/>
    </xf>
    <xf numFmtId="0" fontId="18" fillId="14" borderId="10" xfId="0" applyFont="1" applyFill="1" applyBorder="1" applyAlignment="1">
      <alignment horizontal="center" vertical="center" wrapText="1"/>
    </xf>
    <xf numFmtId="0" fontId="18" fillId="14" borderId="10" xfId="8" applyFont="1" applyFill="1" applyBorder="1" applyAlignment="1">
      <alignment horizontal="center" vertical="center" wrapText="1"/>
    </xf>
    <xf numFmtId="0" fontId="18" fillId="14" borderId="9" xfId="8" applyFont="1" applyFill="1" applyBorder="1" applyAlignment="1">
      <alignment horizontal="center" vertical="center" wrapText="1"/>
    </xf>
    <xf numFmtId="0" fontId="5" fillId="9" borderId="2" xfId="4" applyFont="1" applyFill="1" applyBorder="1" applyAlignment="1" applyProtection="1">
      <alignment horizontal="center" vertical="center" wrapText="1"/>
    </xf>
    <xf numFmtId="165" fontId="1" fillId="0" borderId="0" xfId="3" applyNumberFormat="1" applyFont="1" applyBorder="1" applyAlignment="1">
      <alignment vertical="top"/>
    </xf>
    <xf numFmtId="170" fontId="5" fillId="0" borderId="0" xfId="0" applyNumberFormat="1" applyFont="1" applyFill="1" applyAlignment="1">
      <alignment vertical="top"/>
    </xf>
    <xf numFmtId="167" fontId="5" fillId="9" borderId="2" xfId="0" applyNumberFormat="1" applyFont="1" applyFill="1" applyBorder="1" applyAlignment="1">
      <alignment horizontal="center" vertical="center" wrapText="1"/>
    </xf>
    <xf numFmtId="0" fontId="0" fillId="8" borderId="0" xfId="0" applyFont="1" applyFill="1" applyAlignment="1">
      <alignment horizontal="left" wrapText="1"/>
    </xf>
    <xf numFmtId="0" fontId="1" fillId="8" borderId="0" xfId="0" applyFont="1" applyFill="1" applyAlignment="1">
      <alignment horizontal="left" wrapText="1"/>
    </xf>
    <xf numFmtId="0" fontId="1" fillId="8" borderId="0" xfId="0" applyFont="1" applyFill="1" applyAlignment="1">
      <alignment horizontal="left"/>
    </xf>
    <xf numFmtId="0" fontId="1" fillId="8" borderId="0" xfId="0" applyFont="1" applyFill="1" applyAlignment="1">
      <alignment horizontal="left" vertical="top" wrapText="1"/>
    </xf>
    <xf numFmtId="0" fontId="18" fillId="11" borderId="8" xfId="8" applyFont="1" applyFill="1" applyBorder="1" applyAlignment="1">
      <alignment horizontal="center" vertical="center"/>
    </xf>
    <xf numFmtId="0" fontId="18" fillId="14" borderId="8" xfId="8" applyFont="1" applyFill="1" applyBorder="1" applyAlignment="1">
      <alignment horizontal="center" vertical="center"/>
    </xf>
  </cellXfs>
  <cellStyles count="11">
    <cellStyle name="Comma" xfId="1" builtinId="3"/>
    <cellStyle name="Currency" xfId="2" builtinId="4"/>
    <cellStyle name="Currency 7 2" xfId="10"/>
    <cellStyle name="Normal" xfId="0" builtinId="0"/>
    <cellStyle name="Normal 10" xfId="7"/>
    <cellStyle name="Normal 2 2" xfId="9"/>
    <cellStyle name="Normal 8" xfId="6"/>
    <cellStyle name="Normal 9 2" xfId="8"/>
    <cellStyle name="Normal_BILLING Contacts FY07" xfId="5"/>
    <cellStyle name="Normal_STOP" xfId="4"/>
    <cellStyle name="Percent" xfId="3" builtinId="5"/>
  </cellStyles>
  <dxfs count="2">
    <dxf>
      <fill>
        <patternFill>
          <bgColor theme="3" tint="0.59996337778862885"/>
        </patternFill>
      </fill>
    </dxf>
    <dxf>
      <fill>
        <patternFill>
          <bgColor theme="3" tint="0.59996337778862885"/>
        </patternFill>
      </fill>
    </dxf>
  </dxfs>
  <tableStyles count="0" defaultTableStyle="TableStyleMedium2" defaultPivotStyle="PivotStyleLight16"/>
  <colors>
    <mruColors>
      <color rgb="FF3366CC"/>
      <color rgb="FF0033CC"/>
      <color rgb="FF0066CC"/>
      <color rgb="FF0066FF"/>
      <color rgb="FF3366FF"/>
      <color rgb="FFCCFFCC"/>
      <color rgb="FF99FF66"/>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workbookViewId="0">
      <selection activeCell="A6" sqref="A6:C6"/>
    </sheetView>
  </sheetViews>
  <sheetFormatPr defaultRowHeight="15" x14ac:dyDescent="0.25"/>
  <cols>
    <col min="1" max="1" width="29.5703125" customWidth="1"/>
    <col min="2" max="2" width="63.140625" customWidth="1"/>
    <col min="3" max="3" width="32.140625" customWidth="1"/>
  </cols>
  <sheetData>
    <row r="1" spans="1:3" ht="21" x14ac:dyDescent="0.35">
      <c r="A1" s="196" t="s">
        <v>832</v>
      </c>
      <c r="B1" s="113"/>
      <c r="C1" s="113"/>
    </row>
    <row r="2" spans="1:3" ht="88.5" customHeight="1" x14ac:dyDescent="0.25">
      <c r="A2" s="252" t="s">
        <v>865</v>
      </c>
      <c r="B2" s="253"/>
      <c r="C2" s="253"/>
    </row>
    <row r="3" spans="1:3" ht="15.75" x14ac:dyDescent="0.25">
      <c r="A3" s="113"/>
      <c r="B3" s="113"/>
      <c r="C3" s="113"/>
    </row>
    <row r="4" spans="1:3" ht="21" x14ac:dyDescent="0.35">
      <c r="A4" s="196" t="s">
        <v>833</v>
      </c>
      <c r="B4" s="113"/>
      <c r="C4" s="113"/>
    </row>
    <row r="5" spans="1:3" ht="15.75" x14ac:dyDescent="0.25">
      <c r="A5" s="202" t="s">
        <v>850</v>
      </c>
      <c r="B5" s="113"/>
      <c r="C5" s="113"/>
    </row>
    <row r="6" spans="1:3" s="197" customFormat="1" ht="34.5" customHeight="1" x14ac:dyDescent="0.25">
      <c r="A6" s="252" t="s">
        <v>851</v>
      </c>
      <c r="B6" s="253"/>
      <c r="C6" s="253"/>
    </row>
    <row r="7" spans="1:3" ht="15.75" x14ac:dyDescent="0.25">
      <c r="A7" s="113"/>
      <c r="B7" s="113"/>
      <c r="C7" s="113"/>
    </row>
    <row r="8" spans="1:3" ht="15.75" x14ac:dyDescent="0.25">
      <c r="A8" s="202" t="s">
        <v>852</v>
      </c>
      <c r="B8" s="113"/>
      <c r="C8" s="113"/>
    </row>
    <row r="9" spans="1:3" s="197" customFormat="1" ht="15" customHeight="1" x14ac:dyDescent="0.25">
      <c r="A9" s="254" t="s">
        <v>834</v>
      </c>
      <c r="B9" s="254"/>
      <c r="C9" s="254"/>
    </row>
    <row r="10" spans="1:3" s="197" customFormat="1" ht="9.75" customHeight="1" x14ac:dyDescent="0.25">
      <c r="A10" s="203"/>
      <c r="B10" s="203"/>
      <c r="C10" s="203"/>
    </row>
    <row r="11" spans="1:3" ht="15.75" x14ac:dyDescent="0.25">
      <c r="A11" s="202" t="s">
        <v>853</v>
      </c>
      <c r="B11" s="113"/>
      <c r="C11" s="113"/>
    </row>
    <row r="12" spans="1:3" x14ac:dyDescent="0.25">
      <c r="A12" s="255" t="s">
        <v>835</v>
      </c>
      <c r="B12" s="255"/>
      <c r="C12" s="255"/>
    </row>
    <row r="13" spans="1:3" ht="15.75" x14ac:dyDescent="0.25">
      <c r="A13" s="113"/>
      <c r="B13" s="113"/>
      <c r="C13" s="113"/>
    </row>
    <row r="14" spans="1:3" ht="15.75" x14ac:dyDescent="0.25">
      <c r="A14" s="202" t="s">
        <v>836</v>
      </c>
      <c r="B14" s="113"/>
      <c r="C14" s="113"/>
    </row>
    <row r="15" spans="1:3" x14ac:dyDescent="0.25">
      <c r="A15" s="254" t="s">
        <v>837</v>
      </c>
      <c r="B15" s="254"/>
      <c r="C15" s="254"/>
    </row>
    <row r="16" spans="1:3" ht="15.75" x14ac:dyDescent="0.25">
      <c r="A16" s="113"/>
      <c r="B16" s="113"/>
      <c r="C16" s="113"/>
    </row>
    <row r="17" spans="1:3" ht="21" x14ac:dyDescent="0.35">
      <c r="A17" s="196" t="s">
        <v>838</v>
      </c>
      <c r="B17" s="113"/>
      <c r="C17" s="113"/>
    </row>
    <row r="18" spans="1:3" ht="16.5" thickBot="1" x14ac:dyDescent="0.3">
      <c r="A18" s="113"/>
      <c r="B18" s="113"/>
      <c r="C18" s="113"/>
    </row>
    <row r="19" spans="1:3" ht="15.75" x14ac:dyDescent="0.25">
      <c r="A19" s="198" t="s">
        <v>839</v>
      </c>
      <c r="B19" s="199" t="s">
        <v>840</v>
      </c>
      <c r="C19" s="113"/>
    </row>
    <row r="20" spans="1:3" s="195" customFormat="1" ht="15.75" x14ac:dyDescent="0.25">
      <c r="A20" s="232" t="s">
        <v>866</v>
      </c>
      <c r="B20" s="200" t="s">
        <v>841</v>
      </c>
      <c r="C20" s="204"/>
    </row>
    <row r="21" spans="1:3" s="195" customFormat="1" ht="15.75" x14ac:dyDescent="0.25">
      <c r="A21" s="232" t="s">
        <v>870</v>
      </c>
      <c r="B21" s="232" t="s">
        <v>870</v>
      </c>
      <c r="C21" s="204"/>
    </row>
    <row r="22" spans="1:3" s="195" customFormat="1" ht="15.75" x14ac:dyDescent="0.25">
      <c r="A22" s="232" t="s">
        <v>808</v>
      </c>
      <c r="B22" s="232" t="s">
        <v>871</v>
      </c>
      <c r="C22" s="204"/>
    </row>
    <row r="23" spans="1:3" s="195" customFormat="1" ht="15.75" x14ac:dyDescent="0.25">
      <c r="A23" s="200" t="s">
        <v>842</v>
      </c>
      <c r="B23" s="200" t="s">
        <v>843</v>
      </c>
      <c r="C23" s="204"/>
    </row>
    <row r="24" spans="1:3" s="195" customFormat="1" ht="15.75" x14ac:dyDescent="0.25">
      <c r="A24" s="200" t="s">
        <v>786</v>
      </c>
      <c r="B24" s="200" t="s">
        <v>844</v>
      </c>
      <c r="C24" s="204"/>
    </row>
    <row r="25" spans="1:3" s="195" customFormat="1" ht="15.75" x14ac:dyDescent="0.25">
      <c r="A25" s="201" t="s">
        <v>845</v>
      </c>
      <c r="B25" s="200" t="s">
        <v>846</v>
      </c>
      <c r="C25" s="204"/>
    </row>
    <row r="26" spans="1:3" s="195" customFormat="1" ht="15.75" x14ac:dyDescent="0.25">
      <c r="A26" s="200" t="s">
        <v>847</v>
      </c>
      <c r="B26" s="200" t="s">
        <v>789</v>
      </c>
      <c r="C26" s="204"/>
    </row>
    <row r="27" spans="1:3" s="195" customFormat="1" x14ac:dyDescent="0.25">
      <c r="A27" s="200" t="s">
        <v>848</v>
      </c>
      <c r="B27" s="200" t="s">
        <v>849</v>
      </c>
      <c r="C27" s="205"/>
    </row>
    <row r="28" spans="1:3" s="195" customFormat="1" x14ac:dyDescent="0.25">
      <c r="A28" s="200" t="s">
        <v>787</v>
      </c>
      <c r="B28" s="200" t="s">
        <v>787</v>
      </c>
      <c r="C28" s="205"/>
    </row>
    <row r="29" spans="1:3" s="195" customFormat="1" x14ac:dyDescent="0.25">
      <c r="A29" s="200" t="s">
        <v>785</v>
      </c>
      <c r="B29" s="200" t="s">
        <v>785</v>
      </c>
      <c r="C29" s="205"/>
    </row>
    <row r="30" spans="1:3" x14ac:dyDescent="0.25">
      <c r="A30" s="235"/>
      <c r="B30" s="235"/>
      <c r="C30" s="235"/>
    </row>
  </sheetData>
  <mergeCells count="5">
    <mergeCell ref="A2:C2"/>
    <mergeCell ref="A6:C6"/>
    <mergeCell ref="A9:C9"/>
    <mergeCell ref="A12:C12"/>
    <mergeCell ref="A15:C15"/>
  </mergeCells>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abSelected="1" zoomScaleNormal="100" workbookViewId="0">
      <pane ySplit="4" topLeftCell="A5" activePane="bottomLeft" state="frozen"/>
      <selection pane="bottomLeft" activeCell="D2" sqref="D2"/>
    </sheetView>
  </sheetViews>
  <sheetFormatPr defaultRowHeight="15" x14ac:dyDescent="0.25"/>
  <cols>
    <col min="1" max="3" width="10.85546875" customWidth="1"/>
    <col min="4" max="4" width="11.5703125" customWidth="1"/>
    <col min="5" max="8" width="10.85546875" customWidth="1"/>
    <col min="9" max="9" width="2.7109375" customWidth="1"/>
    <col min="10" max="14" width="10.85546875" customWidth="1"/>
    <col min="15" max="15" width="11.42578125" customWidth="1"/>
    <col min="16" max="20" width="10.85546875" customWidth="1"/>
    <col min="21" max="21" width="2.7109375" customWidth="1"/>
    <col min="22" max="22" width="10.85546875" customWidth="1"/>
    <col min="23" max="23" width="11.7109375" customWidth="1"/>
    <col min="24" max="25" width="10.85546875" customWidth="1"/>
  </cols>
  <sheetData>
    <row r="1" spans="1:27" s="113" customFormat="1" ht="21" x14ac:dyDescent="0.35">
      <c r="A1" s="114" t="s">
        <v>805</v>
      </c>
      <c r="M1" s="181"/>
      <c r="N1" s="181"/>
    </row>
    <row r="2" spans="1:27" s="113" customFormat="1" ht="15.75" x14ac:dyDescent="0.25">
      <c r="B2" s="182"/>
      <c r="C2" s="179"/>
      <c r="D2" s="181"/>
      <c r="E2" s="181"/>
      <c r="F2" s="179"/>
      <c r="G2" s="179"/>
      <c r="H2" s="179"/>
      <c r="K2" s="183"/>
      <c r="L2" s="184"/>
      <c r="M2" s="181"/>
      <c r="N2" s="181"/>
      <c r="O2" s="181"/>
      <c r="P2" s="181"/>
      <c r="Q2" s="181"/>
    </row>
    <row r="3" spans="1:27" s="117" customFormat="1" ht="21.75" customHeight="1" x14ac:dyDescent="0.25">
      <c r="A3" s="167"/>
      <c r="B3" s="167" t="s">
        <v>792</v>
      </c>
      <c r="C3" s="168"/>
      <c r="D3" s="168"/>
      <c r="E3" s="168"/>
      <c r="F3" s="168"/>
      <c r="G3" s="168"/>
      <c r="H3" s="169"/>
      <c r="I3" s="115"/>
      <c r="J3" s="168"/>
      <c r="K3" s="168"/>
      <c r="L3" s="174"/>
      <c r="M3" s="167" t="s">
        <v>806</v>
      </c>
      <c r="N3" s="168"/>
      <c r="O3" s="168"/>
      <c r="P3" s="168"/>
      <c r="Q3" s="168"/>
      <c r="R3" s="168"/>
      <c r="S3" s="168"/>
      <c r="T3" s="168"/>
      <c r="U3" s="116"/>
      <c r="V3" s="256" t="s">
        <v>822</v>
      </c>
      <c r="W3" s="256"/>
      <c r="X3" s="256"/>
      <c r="Y3" s="256"/>
    </row>
    <row r="4" spans="1:27" s="120" customFormat="1" ht="60" x14ac:dyDescent="0.25">
      <c r="A4" s="170" t="s">
        <v>807</v>
      </c>
      <c r="B4" s="171" t="s">
        <v>793</v>
      </c>
      <c r="C4" s="172" t="s">
        <v>813</v>
      </c>
      <c r="D4" s="171" t="s">
        <v>812</v>
      </c>
      <c r="E4" s="171" t="s">
        <v>811</v>
      </c>
      <c r="F4" s="171" t="s">
        <v>808</v>
      </c>
      <c r="G4" s="173" t="s">
        <v>809</v>
      </c>
      <c r="H4" s="173" t="s">
        <v>810</v>
      </c>
      <c r="I4" s="118"/>
      <c r="J4" s="170" t="s">
        <v>807</v>
      </c>
      <c r="K4" s="175" t="s">
        <v>794</v>
      </c>
      <c r="L4" s="175" t="s">
        <v>795</v>
      </c>
      <c r="M4" s="175" t="s">
        <v>796</v>
      </c>
      <c r="N4" s="175" t="s">
        <v>797</v>
      </c>
      <c r="O4" s="175" t="s">
        <v>798</v>
      </c>
      <c r="P4" s="175" t="s">
        <v>799</v>
      </c>
      <c r="Q4" s="175" t="s">
        <v>800</v>
      </c>
      <c r="R4" s="175" t="s">
        <v>801</v>
      </c>
      <c r="S4" s="172" t="s">
        <v>809</v>
      </c>
      <c r="T4" s="172" t="s">
        <v>810</v>
      </c>
      <c r="U4" s="119"/>
      <c r="V4" s="170" t="s">
        <v>807</v>
      </c>
      <c r="W4" s="175" t="s">
        <v>802</v>
      </c>
      <c r="X4" s="175" t="s">
        <v>809</v>
      </c>
      <c r="Y4" s="172" t="s">
        <v>810</v>
      </c>
    </row>
    <row r="5" spans="1:27" s="129" customFormat="1" ht="12.75" x14ac:dyDescent="0.2">
      <c r="A5" s="121" t="s">
        <v>24</v>
      </c>
      <c r="B5" s="122">
        <v>11</v>
      </c>
      <c r="C5" s="122">
        <v>0</v>
      </c>
      <c r="D5" s="123">
        <v>73818.899999999994</v>
      </c>
      <c r="E5" s="123">
        <v>9149.2999999999993</v>
      </c>
      <c r="F5" s="123">
        <v>64669.599999999991</v>
      </c>
      <c r="G5" s="123">
        <v>-1156.7137830996362</v>
      </c>
      <c r="H5" s="124">
        <v>-1.7572209601635223E-2</v>
      </c>
      <c r="I5" s="125"/>
      <c r="J5" s="121" t="s">
        <v>24</v>
      </c>
      <c r="K5" s="126">
        <v>94884</v>
      </c>
      <c r="L5" s="178">
        <v>3</v>
      </c>
      <c r="M5" s="123">
        <v>51364.195249999997</v>
      </c>
      <c r="N5" s="123">
        <v>0</v>
      </c>
      <c r="O5" s="123">
        <v>173.67999999999998</v>
      </c>
      <c r="P5" s="123">
        <v>4.05</v>
      </c>
      <c r="Q5" s="123">
        <v>255</v>
      </c>
      <c r="R5" s="123">
        <v>51796.92525</v>
      </c>
      <c r="S5" s="123">
        <v>667.56524999999965</v>
      </c>
      <c r="T5" s="124">
        <v>1.3056397537540067E-2</v>
      </c>
      <c r="U5" s="128"/>
      <c r="V5" s="121" t="s">
        <v>24</v>
      </c>
      <c r="W5" s="123">
        <v>116466.52524999999</v>
      </c>
      <c r="X5" s="123">
        <v>-489.14853309963655</v>
      </c>
      <c r="Y5" s="124">
        <v>-4.182341200537119E-3</v>
      </c>
      <c r="AA5" s="130"/>
    </row>
    <row r="6" spans="1:27" s="129" customFormat="1" ht="12.75" x14ac:dyDescent="0.2">
      <c r="A6" s="131" t="s">
        <v>66</v>
      </c>
      <c r="B6" s="165">
        <v>9.379999999999999</v>
      </c>
      <c r="C6" s="132">
        <v>0</v>
      </c>
      <c r="D6" s="133">
        <v>62947.39</v>
      </c>
      <c r="E6" s="133">
        <v>7801.85</v>
      </c>
      <c r="F6" s="133">
        <v>55145.54</v>
      </c>
      <c r="G6" s="133">
        <v>-986.35302595223038</v>
      </c>
      <c r="H6" s="134">
        <v>-1.7572060601914782E-2</v>
      </c>
      <c r="I6" s="125"/>
      <c r="J6" s="131" t="s">
        <v>66</v>
      </c>
      <c r="K6" s="135">
        <v>475</v>
      </c>
      <c r="L6" s="177">
        <v>0.5</v>
      </c>
      <c r="M6" s="133">
        <v>298.65425000000005</v>
      </c>
      <c r="N6" s="133">
        <v>0</v>
      </c>
      <c r="O6" s="133">
        <v>0</v>
      </c>
      <c r="P6" s="133">
        <v>224.26</v>
      </c>
      <c r="Q6" s="133">
        <v>42.5</v>
      </c>
      <c r="R6" s="133">
        <v>565.41425000000004</v>
      </c>
      <c r="S6" s="133">
        <v>-10548.965750000001</v>
      </c>
      <c r="T6" s="134">
        <v>-0.94912768413532744</v>
      </c>
      <c r="U6" s="137"/>
      <c r="V6" s="131" t="s">
        <v>66</v>
      </c>
      <c r="W6" s="133">
        <v>55710.954250000003</v>
      </c>
      <c r="X6" s="133">
        <v>-11535.318775952233</v>
      </c>
      <c r="Y6" s="134">
        <v>-0.17153841033688852</v>
      </c>
    </row>
    <row r="7" spans="1:27" s="129" customFormat="1" ht="12.75" x14ac:dyDescent="0.2">
      <c r="A7" s="121" t="s">
        <v>108</v>
      </c>
      <c r="B7" s="166">
        <v>9.7260000000000009</v>
      </c>
      <c r="C7" s="122">
        <v>-0.99999999999999822</v>
      </c>
      <c r="D7" s="123">
        <v>65269.329999999994</v>
      </c>
      <c r="E7" s="123">
        <v>8089.64</v>
      </c>
      <c r="F7" s="123">
        <v>57179.689999999995</v>
      </c>
      <c r="G7" s="123">
        <v>-7006.9501488660608</v>
      </c>
      <c r="H7" s="124">
        <v>-0.10916524268313564</v>
      </c>
      <c r="I7" s="125"/>
      <c r="J7" s="121" t="s">
        <v>108</v>
      </c>
      <c r="K7" s="126">
        <v>117552</v>
      </c>
      <c r="L7" s="178">
        <v>7</v>
      </c>
      <c r="M7" s="123">
        <v>68650.615249999988</v>
      </c>
      <c r="N7" s="123">
        <v>2720.8317499999998</v>
      </c>
      <c r="O7" s="123">
        <v>966.05000000000007</v>
      </c>
      <c r="P7" s="123">
        <v>235.59000000000006</v>
      </c>
      <c r="Q7" s="123">
        <v>595</v>
      </c>
      <c r="R7" s="123">
        <v>73168.086999999985</v>
      </c>
      <c r="S7" s="123">
        <v>-17770.553000000014</v>
      </c>
      <c r="T7" s="124">
        <v>-0.19541256609951518</v>
      </c>
      <c r="U7" s="137"/>
      <c r="V7" s="121" t="s">
        <v>108</v>
      </c>
      <c r="W7" s="123">
        <v>130347.77699999997</v>
      </c>
      <c r="X7" s="123">
        <v>-24777.50314886609</v>
      </c>
      <c r="Y7" s="124">
        <v>-0.15972575923852222</v>
      </c>
    </row>
    <row r="8" spans="1:27" s="129" customFormat="1" ht="12.75" x14ac:dyDescent="0.2">
      <c r="A8" s="131" t="s">
        <v>196</v>
      </c>
      <c r="B8" s="165">
        <v>14</v>
      </c>
      <c r="C8" s="132">
        <v>-1.0000000000000018</v>
      </c>
      <c r="D8" s="133">
        <v>93951.33</v>
      </c>
      <c r="E8" s="133">
        <v>11644.550000000001</v>
      </c>
      <c r="F8" s="133">
        <v>82306.78</v>
      </c>
      <c r="G8" s="133">
        <v>-7456.3751587722218</v>
      </c>
      <c r="H8" s="134">
        <v>-8.3067213330274045E-2</v>
      </c>
      <c r="I8" s="125"/>
      <c r="J8" s="131" t="s">
        <v>196</v>
      </c>
      <c r="K8" s="135">
        <v>16355</v>
      </c>
      <c r="L8" s="177">
        <v>6.5</v>
      </c>
      <c r="M8" s="133">
        <v>7634.8047499999993</v>
      </c>
      <c r="N8" s="133">
        <v>25257.363249999995</v>
      </c>
      <c r="O8" s="133">
        <v>80.720000000000013</v>
      </c>
      <c r="P8" s="133">
        <v>35.97</v>
      </c>
      <c r="Q8" s="133">
        <v>552.5</v>
      </c>
      <c r="R8" s="133">
        <v>33561.357999999993</v>
      </c>
      <c r="S8" s="133">
        <v>331.71799999999348</v>
      </c>
      <c r="T8" s="134">
        <v>9.9825938529575844E-3</v>
      </c>
      <c r="U8" s="137"/>
      <c r="V8" s="131" t="s">
        <v>196</v>
      </c>
      <c r="W8" s="133">
        <v>115868.13799999999</v>
      </c>
      <c r="X8" s="133">
        <v>-7124.6571587722283</v>
      </c>
      <c r="Y8" s="134">
        <v>-5.7927435095486375E-2</v>
      </c>
    </row>
    <row r="9" spans="1:27" s="129" customFormat="1" ht="12.75" x14ac:dyDescent="0.2">
      <c r="A9" s="121" t="s">
        <v>255</v>
      </c>
      <c r="B9" s="166">
        <v>10.84</v>
      </c>
      <c r="C9" s="122">
        <v>0</v>
      </c>
      <c r="D9" s="123">
        <v>72745.180000000008</v>
      </c>
      <c r="E9" s="123">
        <v>9016.2200000000012</v>
      </c>
      <c r="F9" s="123">
        <v>63728.960000000006</v>
      </c>
      <c r="G9" s="123">
        <v>-1139.880128072713</v>
      </c>
      <c r="H9" s="124">
        <v>-1.7572075064425534E-2</v>
      </c>
      <c r="I9" s="125"/>
      <c r="J9" s="121" t="s">
        <v>255</v>
      </c>
      <c r="K9" s="126">
        <v>71294</v>
      </c>
      <c r="L9" s="178">
        <v>4.75</v>
      </c>
      <c r="M9" s="123">
        <v>44232.009499999986</v>
      </c>
      <c r="N9" s="123">
        <v>176014.47599999994</v>
      </c>
      <c r="O9" s="123">
        <v>4442.9599999999991</v>
      </c>
      <c r="P9" s="123">
        <v>39.86</v>
      </c>
      <c r="Q9" s="123">
        <v>403.75</v>
      </c>
      <c r="R9" s="123">
        <v>225133.0554999999</v>
      </c>
      <c r="S9" s="123">
        <v>4640.4454999998561</v>
      </c>
      <c r="T9" s="124">
        <v>2.1045809653211758E-2</v>
      </c>
      <c r="U9" s="137"/>
      <c r="V9" s="121" t="s">
        <v>255</v>
      </c>
      <c r="W9" s="123">
        <v>288862.01549999992</v>
      </c>
      <c r="X9" s="123">
        <v>3500.565371927165</v>
      </c>
      <c r="Y9" s="124">
        <v>1.2267127779018784E-2</v>
      </c>
    </row>
    <row r="10" spans="1:27" s="129" customFormat="1" ht="12.75" x14ac:dyDescent="0.2">
      <c r="A10" s="131" t="s">
        <v>298</v>
      </c>
      <c r="B10" s="165">
        <v>4.9000000000000004</v>
      </c>
      <c r="C10" s="132">
        <v>0</v>
      </c>
      <c r="D10" s="133">
        <v>32882.950000000004</v>
      </c>
      <c r="E10" s="133">
        <v>4075.5799999999995</v>
      </c>
      <c r="F10" s="133">
        <v>28807.370000000006</v>
      </c>
      <c r="G10" s="133">
        <v>-515.26068519891487</v>
      </c>
      <c r="H10" s="134">
        <v>-1.757211659249254E-2</v>
      </c>
      <c r="I10" s="125"/>
      <c r="J10" s="131" t="s">
        <v>298</v>
      </c>
      <c r="K10" s="135">
        <v>139751</v>
      </c>
      <c r="L10" s="177">
        <v>0</v>
      </c>
      <c r="M10" s="133">
        <v>55000.423750000002</v>
      </c>
      <c r="N10" s="133">
        <v>21633.106749999999</v>
      </c>
      <c r="O10" s="133">
        <v>5138.3599999999997</v>
      </c>
      <c r="P10" s="133">
        <v>87.69</v>
      </c>
      <c r="Q10" s="133">
        <v>0</v>
      </c>
      <c r="R10" s="133">
        <v>81859.580499999996</v>
      </c>
      <c r="S10" s="133">
        <v>13204.680499999988</v>
      </c>
      <c r="T10" s="134">
        <v>0.19233413055732346</v>
      </c>
      <c r="U10" s="137"/>
      <c r="V10" s="131" t="s">
        <v>298</v>
      </c>
      <c r="W10" s="133">
        <v>110666.95050000001</v>
      </c>
      <c r="X10" s="133">
        <v>12689.419814801076</v>
      </c>
      <c r="Y10" s="134">
        <v>0.12951357036719049</v>
      </c>
    </row>
    <row r="11" spans="1:27" s="129" customFormat="1" ht="12.75" x14ac:dyDescent="0.2">
      <c r="A11" s="121" t="s">
        <v>351</v>
      </c>
      <c r="B11" s="166">
        <v>80.254000000000019</v>
      </c>
      <c r="C11" s="122">
        <v>-1.4399999999999977</v>
      </c>
      <c r="D11" s="123">
        <v>538569.28999999992</v>
      </c>
      <c r="E11" s="123">
        <v>66751.539999999994</v>
      </c>
      <c r="F11" s="123">
        <v>471817.74999999994</v>
      </c>
      <c r="G11" s="123">
        <v>-17056.329836049408</v>
      </c>
      <c r="H11" s="124">
        <v>-3.4889004223274594E-2</v>
      </c>
      <c r="I11" s="125"/>
      <c r="J11" s="121" t="s">
        <v>351</v>
      </c>
      <c r="K11" s="126">
        <v>283924</v>
      </c>
      <c r="L11" s="178">
        <v>168.75</v>
      </c>
      <c r="M11" s="123">
        <v>130398.573</v>
      </c>
      <c r="N11" s="123">
        <v>7403.1137499999995</v>
      </c>
      <c r="O11" s="123">
        <v>139.29000000000002</v>
      </c>
      <c r="P11" s="123">
        <v>272.48</v>
      </c>
      <c r="Q11" s="123">
        <v>14343.75</v>
      </c>
      <c r="R11" s="123">
        <v>152557.20675000001</v>
      </c>
      <c r="S11" s="123">
        <v>35089.416749999975</v>
      </c>
      <c r="T11" s="124">
        <v>0.29871522014673096</v>
      </c>
      <c r="U11" s="137"/>
      <c r="V11" s="121" t="s">
        <v>351</v>
      </c>
      <c r="W11" s="123">
        <v>624374.9567499999</v>
      </c>
      <c r="X11" s="123">
        <v>18033.086913950508</v>
      </c>
      <c r="Y11" s="124">
        <v>2.9740791146134322E-2</v>
      </c>
    </row>
    <row r="12" spans="1:27" s="129" customFormat="1" ht="12.75" x14ac:dyDescent="0.2">
      <c r="A12" s="131" t="s">
        <v>662</v>
      </c>
      <c r="B12" s="165">
        <v>1</v>
      </c>
      <c r="C12" s="132">
        <v>0</v>
      </c>
      <c r="D12" s="133">
        <v>6710.81</v>
      </c>
      <c r="E12" s="133">
        <v>831.75</v>
      </c>
      <c r="F12" s="133">
        <v>5879.06</v>
      </c>
      <c r="G12" s="133">
        <v>-105.15034391814788</v>
      </c>
      <c r="H12" s="134">
        <v>-1.7571298112041452E-2</v>
      </c>
      <c r="I12" s="125"/>
      <c r="J12" s="131" t="s">
        <v>662</v>
      </c>
      <c r="K12" s="135">
        <v>6</v>
      </c>
      <c r="L12" s="177">
        <v>1.25</v>
      </c>
      <c r="M12" s="133">
        <v>6.887999999999999</v>
      </c>
      <c r="N12" s="133">
        <v>0</v>
      </c>
      <c r="O12" s="133">
        <v>0</v>
      </c>
      <c r="P12" s="133">
        <v>0</v>
      </c>
      <c r="Q12" s="133">
        <v>106.25</v>
      </c>
      <c r="R12" s="133">
        <v>113.13800000000001</v>
      </c>
      <c r="S12" s="133">
        <v>69.548000000000002</v>
      </c>
      <c r="T12" s="134">
        <v>1.5955035558614361</v>
      </c>
      <c r="U12" s="137"/>
      <c r="V12" s="131" t="s">
        <v>662</v>
      </c>
      <c r="W12" s="133">
        <v>5992.1980000000003</v>
      </c>
      <c r="X12" s="133">
        <v>-35.602343918148108</v>
      </c>
      <c r="Y12" s="134">
        <v>-5.9063575246100673E-3</v>
      </c>
    </row>
    <row r="13" spans="1:27" s="129" customFormat="1" ht="12.75" x14ac:dyDescent="0.2">
      <c r="A13" s="121" t="s">
        <v>669</v>
      </c>
      <c r="B13" s="166">
        <v>12</v>
      </c>
      <c r="C13" s="122">
        <v>-1.5199999999999996</v>
      </c>
      <c r="D13" s="123">
        <v>80529.719999999987</v>
      </c>
      <c r="E13" s="123">
        <v>9981.02</v>
      </c>
      <c r="F13" s="123">
        <v>70548.699999999983</v>
      </c>
      <c r="G13" s="123">
        <v>-10357.823849773384</v>
      </c>
      <c r="H13" s="124">
        <v>-0.12802210942847717</v>
      </c>
      <c r="I13" s="125"/>
      <c r="J13" s="121" t="s">
        <v>669</v>
      </c>
      <c r="K13" s="126">
        <v>48349</v>
      </c>
      <c r="L13" s="178">
        <v>8.5</v>
      </c>
      <c r="M13" s="123">
        <v>32855.79075</v>
      </c>
      <c r="N13" s="123">
        <v>0</v>
      </c>
      <c r="O13" s="123">
        <v>18.810000000000002</v>
      </c>
      <c r="P13" s="123">
        <v>174.44000000000005</v>
      </c>
      <c r="Q13" s="123">
        <v>722.5</v>
      </c>
      <c r="R13" s="123">
        <v>33771.54075</v>
      </c>
      <c r="S13" s="123">
        <v>-5431.9692500000019</v>
      </c>
      <c r="T13" s="124">
        <v>-0.13855823751495724</v>
      </c>
      <c r="U13" s="137"/>
      <c r="V13" s="121" t="s">
        <v>669</v>
      </c>
      <c r="W13" s="123">
        <v>104320.24074999998</v>
      </c>
      <c r="X13" s="123">
        <v>-15789.793099773393</v>
      </c>
      <c r="Y13" s="124">
        <v>-0.13146106610478808</v>
      </c>
    </row>
    <row r="14" spans="1:27" s="129" customFormat="1" ht="12.75" x14ac:dyDescent="0.2">
      <c r="A14" s="131" t="s">
        <v>715</v>
      </c>
      <c r="B14" s="165">
        <v>5.2799999999999994</v>
      </c>
      <c r="C14" s="132">
        <v>0</v>
      </c>
      <c r="D14" s="133">
        <v>35433.090000000004</v>
      </c>
      <c r="E14" s="133">
        <v>4391.6899999999987</v>
      </c>
      <c r="F14" s="133">
        <v>31041.400000000005</v>
      </c>
      <c r="G14" s="133">
        <v>-555.23061588780547</v>
      </c>
      <c r="H14" s="134">
        <v>-1.7572462793188384E-2</v>
      </c>
      <c r="I14" s="125"/>
      <c r="J14" s="131" t="s">
        <v>715</v>
      </c>
      <c r="K14" s="135">
        <v>2150</v>
      </c>
      <c r="L14" s="177">
        <v>7.5</v>
      </c>
      <c r="M14" s="133">
        <v>2036.7775000000004</v>
      </c>
      <c r="N14" s="133">
        <v>8061.4097499999989</v>
      </c>
      <c r="O14" s="133">
        <v>384.57</v>
      </c>
      <c r="P14" s="133">
        <v>0</v>
      </c>
      <c r="Q14" s="133">
        <v>637.5</v>
      </c>
      <c r="R14" s="133">
        <v>11120.257249999999</v>
      </c>
      <c r="S14" s="133">
        <v>7492.4972499999985</v>
      </c>
      <c r="T14" s="134">
        <v>2.0653232986746639</v>
      </c>
      <c r="U14" s="137"/>
      <c r="V14" s="131" t="s">
        <v>715</v>
      </c>
      <c r="W14" s="133">
        <v>42161.657250000004</v>
      </c>
      <c r="X14" s="133">
        <v>6937.2666341121949</v>
      </c>
      <c r="Y14" s="134">
        <v>0.19694497229948305</v>
      </c>
    </row>
    <row r="15" spans="1:27" s="145" customFormat="1" x14ac:dyDescent="0.25">
      <c r="A15" s="185" t="s">
        <v>803</v>
      </c>
      <c r="B15" s="186">
        <v>158.38000000000002</v>
      </c>
      <c r="C15" s="186">
        <v>-4.9599999999999973</v>
      </c>
      <c r="D15" s="187">
        <v>1062857.99</v>
      </c>
      <c r="E15" s="187">
        <v>131733.13999999998</v>
      </c>
      <c r="F15" s="187">
        <v>931124.85</v>
      </c>
      <c r="G15" s="187">
        <v>-46336.067575590452</v>
      </c>
      <c r="H15" s="188">
        <v>-4.7404522004335918E-2</v>
      </c>
      <c r="I15" s="141"/>
      <c r="J15" s="185" t="s">
        <v>803</v>
      </c>
      <c r="K15" s="189">
        <v>774740</v>
      </c>
      <c r="L15" s="190">
        <v>207.75</v>
      </c>
      <c r="M15" s="187">
        <v>392478.73200000002</v>
      </c>
      <c r="N15" s="187">
        <v>241090.30124999993</v>
      </c>
      <c r="O15" s="187">
        <v>11344.439999999999</v>
      </c>
      <c r="P15" s="187">
        <v>1074.3400000000001</v>
      </c>
      <c r="Q15" s="187">
        <v>17658.75</v>
      </c>
      <c r="R15" s="187">
        <v>663646.56325000001</v>
      </c>
      <c r="S15" s="187">
        <v>27744.383249999788</v>
      </c>
      <c r="T15" s="188">
        <v>4.362995461031436E-2</v>
      </c>
      <c r="U15" s="144"/>
      <c r="V15" s="185" t="s">
        <v>803</v>
      </c>
      <c r="W15" s="187">
        <v>1594771.4132499998</v>
      </c>
      <c r="X15" s="187">
        <v>-18591.684325590784</v>
      </c>
      <c r="Y15" s="191">
        <v>-1.1523558679090004E-2</v>
      </c>
    </row>
    <row r="16" spans="1:27" s="113" customFormat="1" ht="43.5" customHeight="1" x14ac:dyDescent="0.25">
      <c r="B16" s="176"/>
      <c r="C16" s="176"/>
      <c r="D16" s="176"/>
      <c r="E16" s="176"/>
      <c r="F16" s="176"/>
      <c r="G16" s="176"/>
      <c r="H16" s="176"/>
      <c r="K16" s="176"/>
      <c r="L16" s="176"/>
      <c r="M16" s="194"/>
      <c r="N16" s="194"/>
      <c r="O16" s="176"/>
      <c r="P16" s="176"/>
      <c r="Q16" s="176"/>
      <c r="R16" s="176"/>
      <c r="S16" s="176"/>
      <c r="T16" s="176"/>
      <c r="W16" s="176"/>
      <c r="X16" s="176"/>
      <c r="Y16" s="176"/>
      <c r="Z16" s="146"/>
    </row>
    <row r="17" spans="1:27" s="113" customFormat="1" ht="21.75" customHeight="1" x14ac:dyDescent="0.35">
      <c r="A17" s="114" t="s">
        <v>817</v>
      </c>
      <c r="B17" s="192"/>
      <c r="C17" s="192"/>
      <c r="D17" s="114"/>
      <c r="E17" s="114"/>
      <c r="F17" s="114"/>
      <c r="G17" s="193"/>
      <c r="H17" s="147"/>
      <c r="I17" s="148"/>
      <c r="J17" s="147"/>
      <c r="K17" s="147"/>
      <c r="L17" s="149"/>
      <c r="M17" s="148"/>
      <c r="N17" s="148"/>
      <c r="T17" s="148"/>
    </row>
    <row r="18" spans="1:27" s="117" customFormat="1" ht="18.75" customHeight="1" x14ac:dyDescent="0.25">
      <c r="A18" s="242"/>
      <c r="B18" s="242" t="s">
        <v>831</v>
      </c>
      <c r="C18" s="238"/>
      <c r="D18" s="238"/>
      <c r="E18" s="238"/>
      <c r="F18" s="238"/>
      <c r="G18" s="238"/>
      <c r="H18" s="243"/>
      <c r="I18" s="115"/>
      <c r="J18" s="257" t="s">
        <v>821</v>
      </c>
      <c r="K18" s="257"/>
      <c r="L18" s="257"/>
      <c r="M18" s="257"/>
      <c r="N18" s="257"/>
      <c r="O18" s="257"/>
      <c r="P18" s="257"/>
      <c r="Q18" s="257"/>
      <c r="R18" s="257"/>
      <c r="S18" s="238"/>
      <c r="T18" s="238"/>
      <c r="U18" s="116"/>
      <c r="V18" s="257" t="s">
        <v>823</v>
      </c>
      <c r="W18" s="257"/>
      <c r="X18" s="257"/>
      <c r="Y18" s="257"/>
    </row>
    <row r="19" spans="1:27" s="117" customFormat="1" ht="60" x14ac:dyDescent="0.25">
      <c r="A19" s="236" t="s">
        <v>807</v>
      </c>
      <c r="B19" s="244" t="s">
        <v>793</v>
      </c>
      <c r="C19" s="245" t="s">
        <v>825</v>
      </c>
      <c r="D19" s="246" t="s">
        <v>826</v>
      </c>
      <c r="E19" s="246" t="s">
        <v>827</v>
      </c>
      <c r="F19" s="246" t="s">
        <v>828</v>
      </c>
      <c r="G19" s="247" t="s">
        <v>829</v>
      </c>
      <c r="H19" s="247" t="s">
        <v>830</v>
      </c>
      <c r="I19" s="150"/>
      <c r="J19" s="236" t="s">
        <v>807</v>
      </c>
      <c r="K19" s="237" t="s">
        <v>804</v>
      </c>
      <c r="L19" s="239" t="s">
        <v>795</v>
      </c>
      <c r="M19" s="237" t="s">
        <v>796</v>
      </c>
      <c r="N19" s="240" t="s">
        <v>797</v>
      </c>
      <c r="O19" s="237" t="s">
        <v>798</v>
      </c>
      <c r="P19" s="237" t="s">
        <v>799</v>
      </c>
      <c r="Q19" s="237" t="s">
        <v>800</v>
      </c>
      <c r="R19" s="237" t="s">
        <v>801</v>
      </c>
      <c r="S19" s="241" t="s">
        <v>818</v>
      </c>
      <c r="T19" s="241" t="s">
        <v>820</v>
      </c>
      <c r="U19" s="151"/>
      <c r="V19" s="236" t="s">
        <v>807</v>
      </c>
      <c r="W19" s="237" t="s">
        <v>802</v>
      </c>
      <c r="X19" s="237" t="s">
        <v>818</v>
      </c>
      <c r="Y19" s="237" t="s">
        <v>819</v>
      </c>
    </row>
    <row r="20" spans="1:27" s="129" customFormat="1" ht="12.75" x14ac:dyDescent="0.2">
      <c r="A20" s="121" t="s">
        <v>24</v>
      </c>
      <c r="B20" s="152">
        <v>11</v>
      </c>
      <c r="C20" s="122">
        <v>-5.8999999999999986</v>
      </c>
      <c r="D20" s="123">
        <v>74697.761956654795</v>
      </c>
      <c r="E20" s="123">
        <v>8871.4481735551617</v>
      </c>
      <c r="F20" s="123">
        <v>65826.313783099627</v>
      </c>
      <c r="G20" s="123">
        <v>-20527.970920746986</v>
      </c>
      <c r="H20" s="124">
        <v>-0.23771803554563606</v>
      </c>
      <c r="I20" s="125"/>
      <c r="J20" s="121" t="s">
        <v>24</v>
      </c>
      <c r="K20" s="126">
        <v>94465</v>
      </c>
      <c r="L20" s="127">
        <v>6.75</v>
      </c>
      <c r="M20" s="123">
        <v>50475.54</v>
      </c>
      <c r="N20" s="123">
        <v>0</v>
      </c>
      <c r="O20" s="123">
        <v>21.89</v>
      </c>
      <c r="P20" s="123">
        <v>58.18</v>
      </c>
      <c r="Q20" s="123">
        <v>573.75</v>
      </c>
      <c r="R20" s="123">
        <v>51129.36</v>
      </c>
      <c r="S20" s="123">
        <v>-9892.1281818615535</v>
      </c>
      <c r="T20" s="124">
        <v>-0.16210893042103744</v>
      </c>
      <c r="U20" s="128"/>
      <c r="V20" s="121" t="s">
        <v>24</v>
      </c>
      <c r="W20" s="123">
        <v>116955.67378309963</v>
      </c>
      <c r="X20" s="123">
        <v>-30420.099102608539</v>
      </c>
      <c r="Y20" s="124">
        <v>-0.20641180369720416</v>
      </c>
      <c r="AA20" s="130"/>
    </row>
    <row r="21" spans="1:27" s="129" customFormat="1" ht="12.75" x14ac:dyDescent="0.2">
      <c r="A21" s="131" t="s">
        <v>66</v>
      </c>
      <c r="B21" s="154">
        <v>9.379999999999999</v>
      </c>
      <c r="C21" s="132">
        <v>-0.83340000000000103</v>
      </c>
      <c r="D21" s="133">
        <v>63696.818832129269</v>
      </c>
      <c r="E21" s="133">
        <v>7564.9258061770379</v>
      </c>
      <c r="F21" s="133">
        <v>56131.893025952231</v>
      </c>
      <c r="G21" s="133">
        <v>13301.516995551596</v>
      </c>
      <c r="H21" s="134">
        <v>0.31056269471251646</v>
      </c>
      <c r="I21" s="125"/>
      <c r="J21" s="131" t="s">
        <v>66</v>
      </c>
      <c r="K21" s="135">
        <v>22324</v>
      </c>
      <c r="L21" s="136">
        <v>23.5</v>
      </c>
      <c r="M21" s="133">
        <v>3938.2200000000003</v>
      </c>
      <c r="N21" s="133">
        <v>4887.18</v>
      </c>
      <c r="O21" s="133">
        <v>0</v>
      </c>
      <c r="P21" s="133">
        <v>291.48</v>
      </c>
      <c r="Q21" s="133">
        <v>1997.5</v>
      </c>
      <c r="R21" s="133">
        <v>11114.380000000001</v>
      </c>
      <c r="S21" s="133">
        <v>8673.4504137988624</v>
      </c>
      <c r="T21" s="134">
        <v>3.5533390487095158</v>
      </c>
      <c r="U21" s="137"/>
      <c r="V21" s="131" t="s">
        <v>66</v>
      </c>
      <c r="W21" s="133">
        <v>67246.273025952236</v>
      </c>
      <c r="X21" s="133">
        <v>21974.967409350465</v>
      </c>
      <c r="Y21" s="134">
        <v>0.48540608913412614</v>
      </c>
    </row>
    <row r="22" spans="1:27" s="129" customFormat="1" ht="12.75" x14ac:dyDescent="0.2">
      <c r="A22" s="121" t="s">
        <v>108</v>
      </c>
      <c r="B22" s="152">
        <v>10.725999999999999</v>
      </c>
      <c r="C22" s="122">
        <v>0</v>
      </c>
      <c r="D22" s="123">
        <v>72837.108613370845</v>
      </c>
      <c r="E22" s="123">
        <v>8650.4684645047892</v>
      </c>
      <c r="F22" s="123">
        <v>64186.640148866056</v>
      </c>
      <c r="G22" s="123">
        <v>-12143.590267212647</v>
      </c>
      <c r="H22" s="124">
        <v>-0.15909280243250309</v>
      </c>
      <c r="I22" s="125"/>
      <c r="J22" s="121" t="s">
        <v>108</v>
      </c>
      <c r="K22" s="126">
        <v>144424</v>
      </c>
      <c r="L22" s="127">
        <v>17.25</v>
      </c>
      <c r="M22" s="123">
        <v>86896.939999999988</v>
      </c>
      <c r="N22" s="123">
        <v>450.71</v>
      </c>
      <c r="O22" s="123">
        <v>1386.5300000000002</v>
      </c>
      <c r="P22" s="123">
        <v>738.20999999999992</v>
      </c>
      <c r="Q22" s="123">
        <v>1466.25</v>
      </c>
      <c r="R22" s="123">
        <v>90938.64</v>
      </c>
      <c r="S22" s="123">
        <v>-14772.497922019567</v>
      </c>
      <c r="T22" s="124">
        <v>-0.13974400628358447</v>
      </c>
      <c r="U22" s="137"/>
      <c r="V22" s="121" t="s">
        <v>108</v>
      </c>
      <c r="W22" s="123">
        <v>155125.28014886606</v>
      </c>
      <c r="X22" s="123">
        <v>-26916.088189232221</v>
      </c>
      <c r="Y22" s="124">
        <v>-0.1478569867660082</v>
      </c>
    </row>
    <row r="23" spans="1:27" s="129" customFormat="1" ht="12.75" x14ac:dyDescent="0.2">
      <c r="A23" s="131" t="s">
        <v>196</v>
      </c>
      <c r="B23" s="154">
        <v>15.000000000000002</v>
      </c>
      <c r="C23" s="132">
        <v>0</v>
      </c>
      <c r="D23" s="133">
        <v>101860.58448634743</v>
      </c>
      <c r="E23" s="133">
        <v>12097.429327575219</v>
      </c>
      <c r="F23" s="133">
        <v>89763.155158772221</v>
      </c>
      <c r="G23" s="133">
        <v>15218.235776368427</v>
      </c>
      <c r="H23" s="134">
        <v>0.20414853087842585</v>
      </c>
      <c r="I23" s="125"/>
      <c r="J23" s="131" t="s">
        <v>196</v>
      </c>
      <c r="K23" s="135">
        <v>77419</v>
      </c>
      <c r="L23" s="136">
        <v>7.5</v>
      </c>
      <c r="M23" s="133">
        <v>28769.940000000002</v>
      </c>
      <c r="N23" s="133">
        <v>3137.92</v>
      </c>
      <c r="O23" s="133">
        <v>521.62</v>
      </c>
      <c r="P23" s="133">
        <v>162.66</v>
      </c>
      <c r="Q23" s="133">
        <v>637.5</v>
      </c>
      <c r="R23" s="133">
        <v>33229.64</v>
      </c>
      <c r="S23" s="133">
        <v>-14342.01972329909</v>
      </c>
      <c r="T23" s="134">
        <v>-0.30148243316965506</v>
      </c>
      <c r="U23" s="137"/>
      <c r="V23" s="131" t="s">
        <v>196</v>
      </c>
      <c r="W23" s="133">
        <v>122992.79515877222</v>
      </c>
      <c r="X23" s="133">
        <v>876.21605306933634</v>
      </c>
      <c r="Y23" s="134">
        <v>7.1752423748366921E-3</v>
      </c>
    </row>
    <row r="24" spans="1:27" s="129" customFormat="1" ht="12.75" x14ac:dyDescent="0.2">
      <c r="A24" s="121" t="s">
        <v>255</v>
      </c>
      <c r="B24" s="152">
        <v>10.84</v>
      </c>
      <c r="C24" s="122">
        <v>0</v>
      </c>
      <c r="D24" s="123">
        <v>73611.24905546708</v>
      </c>
      <c r="E24" s="123">
        <v>8742.4089273943591</v>
      </c>
      <c r="F24" s="123">
        <v>64868.840128072719</v>
      </c>
      <c r="G24" s="123">
        <v>-10329.760915451749</v>
      </c>
      <c r="H24" s="124">
        <v>-0.13736639740775164</v>
      </c>
      <c r="I24" s="125"/>
      <c r="J24" s="121" t="s">
        <v>255</v>
      </c>
      <c r="K24" s="126">
        <v>466391</v>
      </c>
      <c r="L24" s="127">
        <v>2</v>
      </c>
      <c r="M24" s="123">
        <v>190576.59000000005</v>
      </c>
      <c r="N24" s="123">
        <v>25114.53</v>
      </c>
      <c r="O24" s="123">
        <v>4363.6799999999994</v>
      </c>
      <c r="P24" s="123">
        <v>267.81</v>
      </c>
      <c r="Q24" s="123">
        <v>170</v>
      </c>
      <c r="R24" s="123">
        <v>220492.61000000004</v>
      </c>
      <c r="S24" s="123">
        <v>-33656.855067455414</v>
      </c>
      <c r="T24" s="124">
        <v>-0.13242937599149512</v>
      </c>
      <c r="U24" s="137"/>
      <c r="V24" s="121" t="s">
        <v>255</v>
      </c>
      <c r="W24" s="123">
        <v>285361.45012807276</v>
      </c>
      <c r="X24" s="123">
        <v>-43986.615982907184</v>
      </c>
      <c r="Y24" s="124">
        <v>-0.13355662446211261</v>
      </c>
    </row>
    <row r="25" spans="1:27" s="129" customFormat="1" ht="12.75" x14ac:dyDescent="0.2">
      <c r="A25" s="131" t="s">
        <v>298</v>
      </c>
      <c r="B25" s="154">
        <v>4.9000000000000004</v>
      </c>
      <c r="C25" s="132">
        <v>0.23339999999999961</v>
      </c>
      <c r="D25" s="133">
        <v>33274.457598873494</v>
      </c>
      <c r="E25" s="133">
        <v>3951.8269136745726</v>
      </c>
      <c r="F25" s="133">
        <v>29322.630685198921</v>
      </c>
      <c r="G25" s="133">
        <v>-9739.2621703314435</v>
      </c>
      <c r="H25" s="134">
        <v>-0.24932898685560148</v>
      </c>
      <c r="I25" s="125"/>
      <c r="J25" s="131" t="s">
        <v>298</v>
      </c>
      <c r="K25" s="135">
        <v>163213</v>
      </c>
      <c r="L25" s="136">
        <v>0.25</v>
      </c>
      <c r="M25" s="133">
        <v>55839.55000000001</v>
      </c>
      <c r="N25" s="133">
        <v>5623.0300000000007</v>
      </c>
      <c r="O25" s="133">
        <v>7041.04</v>
      </c>
      <c r="P25" s="133">
        <v>130.03000000000003</v>
      </c>
      <c r="Q25" s="133">
        <v>21.25</v>
      </c>
      <c r="R25" s="133">
        <v>68654.900000000009</v>
      </c>
      <c r="S25" s="133">
        <v>-1165.218782778451</v>
      </c>
      <c r="T25" s="134">
        <v>-1.6688868525183018E-2</v>
      </c>
      <c r="U25" s="137"/>
      <c r="V25" s="131" t="s">
        <v>298</v>
      </c>
      <c r="W25" s="133">
        <v>97977.53068519893</v>
      </c>
      <c r="X25" s="133">
        <v>-10904.480953109887</v>
      </c>
      <c r="Y25" s="134">
        <v>-0.10014951771219184</v>
      </c>
    </row>
    <row r="26" spans="1:27" s="129" customFormat="1" ht="12.75" x14ac:dyDescent="0.2">
      <c r="A26" s="121" t="s">
        <v>351</v>
      </c>
      <c r="B26" s="152">
        <v>81.694000000000017</v>
      </c>
      <c r="C26" s="122">
        <v>-1.3999999999999915</v>
      </c>
      <c r="D26" s="123">
        <v>554759.90593517805</v>
      </c>
      <c r="E26" s="123">
        <v>65885.826099128681</v>
      </c>
      <c r="F26" s="123">
        <v>488874.07983604935</v>
      </c>
      <c r="G26" s="123">
        <v>103864.48981555179</v>
      </c>
      <c r="H26" s="124">
        <v>0.26977117585570304</v>
      </c>
      <c r="I26" s="125"/>
      <c r="J26" s="121" t="s">
        <v>351</v>
      </c>
      <c r="K26" s="126">
        <v>206152</v>
      </c>
      <c r="L26" s="127">
        <v>169.25200000000001</v>
      </c>
      <c r="M26" s="123">
        <v>101595.94000000005</v>
      </c>
      <c r="N26" s="123">
        <v>846.14</v>
      </c>
      <c r="O26" s="123">
        <v>109.51</v>
      </c>
      <c r="P26" s="123">
        <v>529.77999999999986</v>
      </c>
      <c r="Q26" s="123">
        <v>14386.42</v>
      </c>
      <c r="R26" s="123">
        <v>117467.79000000004</v>
      </c>
      <c r="S26" s="123">
        <v>-2193.0174634491268</v>
      </c>
      <c r="T26" s="124">
        <v>-1.83269485634968E-2</v>
      </c>
      <c r="U26" s="137"/>
      <c r="V26" s="121" t="s">
        <v>351</v>
      </c>
      <c r="W26" s="123">
        <v>606341.86983604939</v>
      </c>
      <c r="X26" s="123">
        <v>101671.47235210263</v>
      </c>
      <c r="Y26" s="124">
        <v>0.20146113752458947</v>
      </c>
    </row>
    <row r="27" spans="1:27" s="129" customFormat="1" ht="12.75" x14ac:dyDescent="0.2">
      <c r="A27" s="131" t="s">
        <v>662</v>
      </c>
      <c r="B27" s="154">
        <v>1</v>
      </c>
      <c r="C27" s="132">
        <v>0</v>
      </c>
      <c r="D27" s="133">
        <v>6790.7056324231626</v>
      </c>
      <c r="E27" s="133">
        <v>806.49528850501474</v>
      </c>
      <c r="F27" s="133">
        <v>5984.2103439181483</v>
      </c>
      <c r="G27" s="133">
        <v>1844.5831723488691</v>
      </c>
      <c r="H27" s="134">
        <v>0.44559161873739739</v>
      </c>
      <c r="I27" s="125"/>
      <c r="J27" s="131" t="s">
        <v>662</v>
      </c>
      <c r="K27" s="135">
        <v>3</v>
      </c>
      <c r="L27" s="136">
        <v>0.5</v>
      </c>
      <c r="M27" s="133">
        <v>1.0900000000000001</v>
      </c>
      <c r="N27" s="133">
        <v>0</v>
      </c>
      <c r="O27" s="133">
        <v>0</v>
      </c>
      <c r="P27" s="133">
        <v>0</v>
      </c>
      <c r="Q27" s="133">
        <v>42.5</v>
      </c>
      <c r="R27" s="133">
        <v>43.59</v>
      </c>
      <c r="S27" s="133">
        <v>-180.3934005304196</v>
      </c>
      <c r="T27" s="134">
        <v>-0.80538736398869892</v>
      </c>
      <c r="U27" s="137"/>
      <c r="V27" s="131" t="s">
        <v>662</v>
      </c>
      <c r="W27" s="133">
        <v>6027.8003439181484</v>
      </c>
      <c r="X27" s="133">
        <v>1664.18977181845</v>
      </c>
      <c r="Y27" s="134">
        <v>0.38137907687249667</v>
      </c>
    </row>
    <row r="28" spans="1:27" s="129" customFormat="1" ht="12.75" x14ac:dyDescent="0.2">
      <c r="A28" s="121" t="s">
        <v>669</v>
      </c>
      <c r="B28" s="152">
        <v>13.52</v>
      </c>
      <c r="C28" s="122">
        <v>1.0000000000000018</v>
      </c>
      <c r="D28" s="123">
        <v>91810.340150361168</v>
      </c>
      <c r="E28" s="123">
        <v>10903.816300587803</v>
      </c>
      <c r="F28" s="123">
        <v>80906.523849773366</v>
      </c>
      <c r="G28" s="123">
        <v>16335.391638938854</v>
      </c>
      <c r="H28" s="124">
        <v>0.25298289002586061</v>
      </c>
      <c r="I28" s="125"/>
      <c r="J28" s="121" t="s">
        <v>669</v>
      </c>
      <c r="K28" s="126">
        <v>68448</v>
      </c>
      <c r="L28" s="127">
        <v>12.5</v>
      </c>
      <c r="M28" s="123">
        <v>37031</v>
      </c>
      <c r="N28" s="123">
        <v>477.25</v>
      </c>
      <c r="O28" s="123">
        <v>313.48</v>
      </c>
      <c r="P28" s="123">
        <v>319.27999999999997</v>
      </c>
      <c r="Q28" s="123">
        <v>1062.5</v>
      </c>
      <c r="R28" s="123">
        <v>39203.51</v>
      </c>
      <c r="S28" s="123">
        <v>-11464.495031829152</v>
      </c>
      <c r="T28" s="124">
        <v>-0.22626695139521019</v>
      </c>
      <c r="U28" s="137"/>
      <c r="V28" s="121" t="s">
        <v>669</v>
      </c>
      <c r="W28" s="123">
        <v>120110.03384977338</v>
      </c>
      <c r="X28" s="123">
        <v>4870.8966071097093</v>
      </c>
      <c r="Y28" s="124">
        <v>4.2267728860663607E-2</v>
      </c>
    </row>
    <row r="29" spans="1:27" s="129" customFormat="1" ht="12.75" x14ac:dyDescent="0.2">
      <c r="A29" s="131" t="s">
        <v>715</v>
      </c>
      <c r="B29" s="154">
        <v>5.2799999999999994</v>
      </c>
      <c r="C29" s="132">
        <v>-9.9999999999999645E-2</v>
      </c>
      <c r="D29" s="133">
        <v>35854.925739194288</v>
      </c>
      <c r="E29" s="133">
        <v>4258.2951233064769</v>
      </c>
      <c r="F29" s="133">
        <v>31596.630615887811</v>
      </c>
      <c r="G29" s="133">
        <v>7057.241152291379</v>
      </c>
      <c r="H29" s="134">
        <v>0.28758829402665537</v>
      </c>
      <c r="I29" s="125"/>
      <c r="J29" s="131" t="s">
        <v>715</v>
      </c>
      <c r="K29" s="135">
        <v>2494</v>
      </c>
      <c r="L29" s="136">
        <v>3.25</v>
      </c>
      <c r="M29" s="133">
        <v>3095.51</v>
      </c>
      <c r="N29" s="133">
        <v>0</v>
      </c>
      <c r="O29" s="133">
        <v>237.57</v>
      </c>
      <c r="P29" s="133">
        <v>18.43</v>
      </c>
      <c r="Q29" s="133">
        <v>276.25</v>
      </c>
      <c r="R29" s="133">
        <v>3627.76</v>
      </c>
      <c r="S29" s="133">
        <v>931.3656057876974</v>
      </c>
      <c r="T29" s="134">
        <v>0.34541149016881006</v>
      </c>
      <c r="U29" s="137"/>
      <c r="V29" s="131" t="s">
        <v>715</v>
      </c>
      <c r="W29" s="133">
        <v>35224.390615887809</v>
      </c>
      <c r="X29" s="133">
        <v>7988.6067580790732</v>
      </c>
      <c r="Y29" s="134">
        <v>0.29331290040285257</v>
      </c>
    </row>
    <row r="30" spans="1:27" s="145" customFormat="1" x14ac:dyDescent="0.25">
      <c r="A30" s="138" t="s">
        <v>803</v>
      </c>
      <c r="B30" s="139">
        <v>163.34000000000003</v>
      </c>
      <c r="C30" s="139">
        <v>-6.9999999999999893</v>
      </c>
      <c r="D30" s="140">
        <v>1109193.8579999995</v>
      </c>
      <c r="E30" s="140">
        <v>131732.94042440911</v>
      </c>
      <c r="F30" s="140">
        <v>977460.91757559043</v>
      </c>
      <c r="G30" s="140">
        <v>104880.87427730807</v>
      </c>
      <c r="H30" s="143">
        <v>0.12019627893490076</v>
      </c>
      <c r="I30" s="141"/>
      <c r="J30" s="138" t="s">
        <v>803</v>
      </c>
      <c r="K30" s="142">
        <v>1245333</v>
      </c>
      <c r="L30" s="139">
        <v>242.75200000000001</v>
      </c>
      <c r="M30" s="140">
        <v>558220.32000000007</v>
      </c>
      <c r="N30" s="140">
        <v>40536.759999999995</v>
      </c>
      <c r="O30" s="140">
        <v>13995.319999999998</v>
      </c>
      <c r="P30" s="140">
        <v>2515.8599999999992</v>
      </c>
      <c r="Q30" s="140">
        <v>20633.919999999998</v>
      </c>
      <c r="R30" s="140">
        <v>635902.18000000005</v>
      </c>
      <c r="S30" s="140">
        <v>-78061.809553636223</v>
      </c>
      <c r="T30" s="143">
        <v>-0.10933577980934271</v>
      </c>
      <c r="U30" s="144"/>
      <c r="V30" s="138" t="s">
        <v>803</v>
      </c>
      <c r="W30" s="140">
        <v>1613363.0975755905</v>
      </c>
      <c r="X30" s="140">
        <v>26819.06472367184</v>
      </c>
      <c r="Y30" s="143">
        <v>1.6904078404595443E-2</v>
      </c>
    </row>
    <row r="31" spans="1:27" s="129" customFormat="1" x14ac:dyDescent="0.25">
      <c r="A31"/>
      <c r="B31" s="180" t="s">
        <v>816</v>
      </c>
      <c r="C31" s="180" t="s">
        <v>816</v>
      </c>
      <c r="D31"/>
      <c r="E31"/>
      <c r="F31" s="153"/>
      <c r="G31" s="153"/>
      <c r="H31" s="153"/>
      <c r="I31" s="125"/>
      <c r="J31" s="121"/>
      <c r="K31" s="126"/>
      <c r="L31" s="127"/>
      <c r="M31" s="123"/>
      <c r="N31" s="123"/>
      <c r="O31" s="123"/>
      <c r="P31" s="123"/>
      <c r="Q31" s="123"/>
      <c r="R31" s="123"/>
      <c r="S31" s="123"/>
      <c r="T31" s="124"/>
      <c r="U31" s="137"/>
      <c r="V31" s="121"/>
      <c r="W31" s="123"/>
      <c r="X31" s="123"/>
      <c r="Y31" s="124"/>
    </row>
  </sheetData>
  <mergeCells count="3">
    <mergeCell ref="V3:Y3"/>
    <mergeCell ref="J18:R18"/>
    <mergeCell ref="V18:Y18"/>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44"/>
  <sheetViews>
    <sheetView zoomScale="85" zoomScaleNormal="85" workbookViewId="0">
      <pane xSplit="6" ySplit="1" topLeftCell="G2" activePane="bottomRight" state="frozen"/>
      <selection activeCell="N5" sqref="N5"/>
      <selection pane="topRight" activeCell="N5" sqref="N5"/>
      <selection pane="bottomLeft" activeCell="N5" sqref="N5"/>
      <selection pane="bottomRight" activeCell="D15" sqref="D15"/>
    </sheetView>
  </sheetViews>
  <sheetFormatPr defaultColWidth="26.85546875" defaultRowHeight="15" x14ac:dyDescent="0.25"/>
  <cols>
    <col min="1" max="1" width="6.5703125" style="63" bestFit="1" customWidth="1"/>
    <col min="2" max="2" width="15.28515625" style="62" bestFit="1" customWidth="1"/>
    <col min="3" max="3" width="20.5703125" style="63" customWidth="1"/>
    <col min="4" max="4" width="35.85546875" style="63" customWidth="1"/>
    <col min="5" max="5" width="24" style="63" customWidth="1"/>
    <col min="6" max="6" width="12.7109375" style="63" customWidth="1"/>
    <col min="7" max="7" width="26.28515625" style="63" customWidth="1"/>
    <col min="8" max="8" width="63.42578125" style="63" bestFit="1" customWidth="1"/>
    <col min="9" max="9" width="23.140625" style="63" customWidth="1"/>
    <col min="10" max="10" width="10.5703125" style="64" customWidth="1"/>
    <col min="11" max="11" width="17.28515625" style="64" customWidth="1"/>
    <col min="12" max="19" width="12.7109375" style="64" customWidth="1"/>
    <col min="20" max="23" width="12.7109375" style="65" customWidth="1"/>
    <col min="24" max="24" width="12.7109375" style="105" customWidth="1"/>
    <col min="25" max="25" width="12.7109375" style="85" customWidth="1"/>
    <col min="26" max="26" width="12.7109375" style="65" customWidth="1"/>
    <col min="27" max="27" width="12.7109375" style="85" customWidth="1"/>
    <col min="28" max="30" width="12.7109375" style="65" customWidth="1"/>
    <col min="31" max="32" width="12.7109375" style="105" customWidth="1"/>
    <col min="33" max="34" width="12.7109375" style="85" customWidth="1"/>
    <col min="35" max="35" width="12.7109375" style="65" customWidth="1"/>
    <col min="36" max="37" width="12.7109375" style="105" customWidth="1"/>
    <col min="38" max="38" width="19.28515625" style="65" customWidth="1"/>
    <col min="39" max="16384" width="26.85546875" style="65"/>
  </cols>
  <sheetData>
    <row r="1" spans="1:41" s="101" customFormat="1" ht="105" x14ac:dyDescent="0.25">
      <c r="A1" s="3" t="s">
        <v>6</v>
      </c>
      <c r="B1" s="3" t="s">
        <v>1</v>
      </c>
      <c r="C1" s="4" t="s">
        <v>2</v>
      </c>
      <c r="D1" s="4" t="s">
        <v>3</v>
      </c>
      <c r="E1" s="4" t="s">
        <v>4</v>
      </c>
      <c r="F1" s="4" t="s">
        <v>5</v>
      </c>
      <c r="G1" s="4" t="s">
        <v>7</v>
      </c>
      <c r="H1" s="4" t="s">
        <v>8</v>
      </c>
      <c r="I1" s="4" t="s">
        <v>9</v>
      </c>
      <c r="J1" s="5" t="s">
        <v>10</v>
      </c>
      <c r="K1" s="5" t="s">
        <v>11</v>
      </c>
      <c r="L1" s="4" t="s">
        <v>12</v>
      </c>
      <c r="M1" s="4" t="s">
        <v>13</v>
      </c>
      <c r="N1" s="4" t="s">
        <v>14</v>
      </c>
      <c r="O1" s="4" t="s">
        <v>15</v>
      </c>
      <c r="P1" s="4" t="s">
        <v>16</v>
      </c>
      <c r="Q1" s="4" t="s">
        <v>17</v>
      </c>
      <c r="R1" s="4" t="s">
        <v>18</v>
      </c>
      <c r="S1" s="248" t="s">
        <v>19</v>
      </c>
      <c r="T1" s="155" t="s">
        <v>768</v>
      </c>
      <c r="U1" s="155" t="s">
        <v>814</v>
      </c>
      <c r="V1" s="156" t="s">
        <v>770</v>
      </c>
      <c r="W1" s="155" t="s">
        <v>769</v>
      </c>
      <c r="X1" s="233" t="s">
        <v>781</v>
      </c>
      <c r="Y1" s="112" t="s">
        <v>782</v>
      </c>
      <c r="Z1" s="106" t="s">
        <v>784</v>
      </c>
      <c r="AA1" s="100" t="s">
        <v>783</v>
      </c>
      <c r="AB1" s="106" t="s">
        <v>785</v>
      </c>
      <c r="AC1" s="99" t="s">
        <v>786</v>
      </c>
      <c r="AD1" s="106" t="s">
        <v>787</v>
      </c>
      <c r="AE1" s="107" t="s">
        <v>788</v>
      </c>
      <c r="AF1" s="107" t="s">
        <v>789</v>
      </c>
      <c r="AG1" s="100" t="s">
        <v>790</v>
      </c>
      <c r="AH1" s="108" t="s">
        <v>791</v>
      </c>
      <c r="AI1" s="99" t="s">
        <v>867</v>
      </c>
      <c r="AJ1" s="251" t="s">
        <v>815</v>
      </c>
      <c r="AK1" s="103" t="s">
        <v>868</v>
      </c>
      <c r="AL1" s="99" t="s">
        <v>869</v>
      </c>
    </row>
    <row r="2" spans="1:41" s="14" customFormat="1" x14ac:dyDescent="0.25">
      <c r="A2" s="7" t="s">
        <v>24</v>
      </c>
      <c r="B2" s="6" t="s">
        <v>43</v>
      </c>
      <c r="C2" s="7" t="s">
        <v>44</v>
      </c>
      <c r="D2" s="8" t="s">
        <v>45</v>
      </c>
      <c r="E2" s="7" t="s">
        <v>46</v>
      </c>
      <c r="F2" s="9" t="s">
        <v>47</v>
      </c>
      <c r="G2" s="7" t="s">
        <v>48</v>
      </c>
      <c r="H2" s="7" t="s">
        <v>49</v>
      </c>
      <c r="I2" s="7" t="s">
        <v>50</v>
      </c>
      <c r="J2" s="10">
        <v>2</v>
      </c>
      <c r="K2" s="11">
        <v>1</v>
      </c>
      <c r="L2" s="12">
        <v>2</v>
      </c>
      <c r="M2" s="13" t="s">
        <v>27</v>
      </c>
      <c r="N2" s="12">
        <v>0</v>
      </c>
      <c r="O2" s="13" t="s">
        <v>27</v>
      </c>
      <c r="P2" s="12">
        <v>0</v>
      </c>
      <c r="Q2" s="13" t="s">
        <v>27</v>
      </c>
      <c r="R2" s="12">
        <v>0</v>
      </c>
      <c r="S2" s="71">
        <v>2</v>
      </c>
      <c r="T2" s="75">
        <v>13421.62</v>
      </c>
      <c r="U2" s="75">
        <v>1663.51</v>
      </c>
      <c r="V2" s="75">
        <v>11758.11</v>
      </c>
      <c r="W2" s="75">
        <v>979.84</v>
      </c>
      <c r="X2" s="234">
        <v>19525.440249999996</v>
      </c>
      <c r="Y2" s="93">
        <v>20882</v>
      </c>
      <c r="Z2" s="75">
        <v>284.14024999999998</v>
      </c>
      <c r="AA2" s="92">
        <v>39</v>
      </c>
      <c r="AB2" s="97">
        <v>42.5</v>
      </c>
      <c r="AC2" s="98">
        <v>0.5</v>
      </c>
      <c r="AD2" s="102"/>
      <c r="AE2" s="75" t="s">
        <v>872</v>
      </c>
      <c r="AF2" s="75" t="s">
        <v>872</v>
      </c>
      <c r="AG2" s="92">
        <v>39</v>
      </c>
      <c r="AH2" s="92">
        <v>20960</v>
      </c>
      <c r="AI2" s="31"/>
      <c r="AJ2" s="75">
        <v>61.029999999999994</v>
      </c>
      <c r="AK2" s="75">
        <f>SUM(X2,Z2,AB2,AD2,AE2,AF2,AJ2)</f>
        <v>19913.110499999995</v>
      </c>
      <c r="AL2" s="75">
        <f>V2+AK2</f>
        <v>31671.220499999996</v>
      </c>
      <c r="AN2" s="250"/>
      <c r="AO2" s="250"/>
    </row>
    <row r="3" spans="1:41" s="14" customFormat="1" x14ac:dyDescent="0.25">
      <c r="A3" s="7" t="s">
        <v>24</v>
      </c>
      <c r="B3" s="6" t="s">
        <v>20</v>
      </c>
      <c r="C3" s="7" t="s">
        <v>21</v>
      </c>
      <c r="D3" s="8" t="s">
        <v>22</v>
      </c>
      <c r="E3" s="7" t="s">
        <v>23</v>
      </c>
      <c r="F3" s="9">
        <v>3</v>
      </c>
      <c r="G3" s="7" t="s">
        <v>25</v>
      </c>
      <c r="H3" s="7" t="s">
        <v>26</v>
      </c>
      <c r="I3" s="7">
        <v>152100</v>
      </c>
      <c r="J3" s="10">
        <v>1</v>
      </c>
      <c r="K3" s="11">
        <v>0.5</v>
      </c>
      <c r="L3" s="12">
        <v>0.5</v>
      </c>
      <c r="M3" s="13" t="s">
        <v>27</v>
      </c>
      <c r="N3" s="12">
        <v>0</v>
      </c>
      <c r="O3" s="13" t="s">
        <v>27</v>
      </c>
      <c r="P3" s="12">
        <v>0</v>
      </c>
      <c r="Q3" s="13" t="s">
        <v>27</v>
      </c>
      <c r="R3" s="12">
        <v>0</v>
      </c>
      <c r="S3" s="71">
        <v>0.5</v>
      </c>
      <c r="T3" s="75">
        <v>3355.4</v>
      </c>
      <c r="U3" s="75">
        <v>415.88</v>
      </c>
      <c r="V3" s="75">
        <v>2939.52</v>
      </c>
      <c r="W3" s="75">
        <v>244.96</v>
      </c>
      <c r="X3" s="75">
        <v>0</v>
      </c>
      <c r="Y3" s="92"/>
      <c r="Z3" s="75">
        <v>0</v>
      </c>
      <c r="AA3" s="92"/>
      <c r="AB3" s="97"/>
      <c r="AC3" s="98"/>
      <c r="AD3" s="31"/>
      <c r="AE3" s="75" t="s">
        <v>872</v>
      </c>
      <c r="AF3" s="75" t="s">
        <v>872</v>
      </c>
      <c r="AG3" s="92"/>
      <c r="AH3" s="92">
        <v>0</v>
      </c>
      <c r="AI3" s="31"/>
      <c r="AJ3" s="75"/>
      <c r="AK3" s="75">
        <f t="shared" ref="AK3:AK66" si="0">SUM(X3,Z3,AB3,AD3,AE3,AF3,AJ3)</f>
        <v>0</v>
      </c>
      <c r="AL3" s="75">
        <f t="shared" ref="AL3:AL66" si="1">V3+AK3</f>
        <v>2939.52</v>
      </c>
      <c r="AN3" s="250"/>
      <c r="AO3" s="250"/>
    </row>
    <row r="4" spans="1:41" s="14" customFormat="1" x14ac:dyDescent="0.25">
      <c r="A4" s="7" t="s">
        <v>24</v>
      </c>
      <c r="B4" s="6" t="s">
        <v>63</v>
      </c>
      <c r="C4" s="7" t="s">
        <v>21</v>
      </c>
      <c r="D4" s="8" t="s">
        <v>22</v>
      </c>
      <c r="E4" s="7" t="s">
        <v>23</v>
      </c>
      <c r="F4" s="9">
        <v>3</v>
      </c>
      <c r="G4" s="7" t="s">
        <v>48</v>
      </c>
      <c r="H4" s="7" t="s">
        <v>49</v>
      </c>
      <c r="I4" s="7" t="s">
        <v>50</v>
      </c>
      <c r="J4" s="10">
        <v>1</v>
      </c>
      <c r="K4" s="11">
        <v>0.5</v>
      </c>
      <c r="L4" s="12">
        <v>0.5</v>
      </c>
      <c r="M4" s="13" t="s">
        <v>27</v>
      </c>
      <c r="N4" s="12">
        <v>0</v>
      </c>
      <c r="O4" s="13" t="s">
        <v>27</v>
      </c>
      <c r="P4" s="12">
        <v>0</v>
      </c>
      <c r="Q4" s="13" t="s">
        <v>27</v>
      </c>
      <c r="R4" s="12">
        <v>0</v>
      </c>
      <c r="S4" s="71">
        <v>0.5</v>
      </c>
      <c r="T4" s="75">
        <v>3355.4</v>
      </c>
      <c r="U4" s="75">
        <v>415.88</v>
      </c>
      <c r="V4" s="75">
        <v>2939.52</v>
      </c>
      <c r="W4" s="75">
        <v>244.96</v>
      </c>
      <c r="X4" s="75">
        <v>0</v>
      </c>
      <c r="Y4" s="92"/>
      <c r="Z4" s="75">
        <v>0</v>
      </c>
      <c r="AA4" s="92"/>
      <c r="AB4" s="97"/>
      <c r="AC4" s="98"/>
      <c r="AD4" s="31"/>
      <c r="AE4" s="75" t="s">
        <v>872</v>
      </c>
      <c r="AF4" s="75" t="s">
        <v>872</v>
      </c>
      <c r="AG4" s="92"/>
      <c r="AH4" s="92">
        <v>0</v>
      </c>
      <c r="AI4" s="31"/>
      <c r="AJ4" s="75"/>
      <c r="AK4" s="75">
        <f t="shared" si="0"/>
        <v>0</v>
      </c>
      <c r="AL4" s="75">
        <f t="shared" si="1"/>
        <v>2939.52</v>
      </c>
      <c r="AN4" s="250"/>
      <c r="AO4" s="250"/>
    </row>
    <row r="5" spans="1:41" s="14" customFormat="1" x14ac:dyDescent="0.25">
      <c r="A5" s="7" t="s">
        <v>24</v>
      </c>
      <c r="B5" s="6" t="s">
        <v>56</v>
      </c>
      <c r="C5" s="7" t="s">
        <v>57</v>
      </c>
      <c r="D5" s="8" t="s">
        <v>58</v>
      </c>
      <c r="E5" s="7" t="s">
        <v>59</v>
      </c>
      <c r="F5" s="9">
        <v>1</v>
      </c>
      <c r="G5" s="7" t="s">
        <v>48</v>
      </c>
      <c r="H5" s="7" t="s">
        <v>60</v>
      </c>
      <c r="I5" s="15">
        <v>153300</v>
      </c>
      <c r="J5" s="10">
        <v>1</v>
      </c>
      <c r="K5" s="11">
        <v>1</v>
      </c>
      <c r="L5" s="12">
        <v>1</v>
      </c>
      <c r="M5" s="13" t="s">
        <v>27</v>
      </c>
      <c r="N5" s="12">
        <v>0</v>
      </c>
      <c r="O5" s="13" t="s">
        <v>27</v>
      </c>
      <c r="P5" s="12">
        <v>0</v>
      </c>
      <c r="Q5" s="13" t="s">
        <v>27</v>
      </c>
      <c r="R5" s="12">
        <v>0</v>
      </c>
      <c r="S5" s="71">
        <v>1</v>
      </c>
      <c r="T5" s="75">
        <v>6710.81</v>
      </c>
      <c r="U5" s="75">
        <v>831.75</v>
      </c>
      <c r="V5" s="75">
        <v>5879.06</v>
      </c>
      <c r="W5" s="75">
        <v>489.92</v>
      </c>
      <c r="X5" s="75">
        <v>0</v>
      </c>
      <c r="Y5" s="92"/>
      <c r="Z5" s="75">
        <v>7.4312499999999995</v>
      </c>
      <c r="AA5" s="92">
        <v>1</v>
      </c>
      <c r="AB5" s="97"/>
      <c r="AC5" s="98"/>
      <c r="AD5" s="31"/>
      <c r="AE5" s="75" t="s">
        <v>872</v>
      </c>
      <c r="AF5" s="75" t="s">
        <v>872</v>
      </c>
      <c r="AG5" s="92">
        <v>1</v>
      </c>
      <c r="AH5" s="92">
        <v>2</v>
      </c>
      <c r="AI5" s="31"/>
      <c r="AJ5" s="75"/>
      <c r="AK5" s="75">
        <f t="shared" si="0"/>
        <v>7.4312499999999995</v>
      </c>
      <c r="AL5" s="75">
        <f t="shared" si="1"/>
        <v>5886.49125</v>
      </c>
      <c r="AN5" s="250"/>
      <c r="AO5" s="250"/>
    </row>
    <row r="6" spans="1:41" s="14" customFormat="1" x14ac:dyDescent="0.25">
      <c r="A6" s="7" t="s">
        <v>24</v>
      </c>
      <c r="B6" s="6" t="s">
        <v>28</v>
      </c>
      <c r="C6" s="7" t="s">
        <v>29</v>
      </c>
      <c r="D6" s="8" t="s">
        <v>30</v>
      </c>
      <c r="E6" s="7" t="s">
        <v>31</v>
      </c>
      <c r="F6" s="9">
        <v>2</v>
      </c>
      <c r="G6" s="7" t="s">
        <v>25</v>
      </c>
      <c r="H6" s="7" t="s">
        <v>32</v>
      </c>
      <c r="I6" s="15">
        <v>152200</v>
      </c>
      <c r="J6" s="10">
        <v>2</v>
      </c>
      <c r="K6" s="11">
        <v>1</v>
      </c>
      <c r="L6" s="12">
        <v>2</v>
      </c>
      <c r="M6" s="13" t="s">
        <v>27</v>
      </c>
      <c r="N6" s="12">
        <v>0</v>
      </c>
      <c r="O6" s="13" t="s">
        <v>27</v>
      </c>
      <c r="P6" s="12">
        <v>0</v>
      </c>
      <c r="Q6" s="13" t="s">
        <v>27</v>
      </c>
      <c r="R6" s="12">
        <v>0</v>
      </c>
      <c r="S6" s="71">
        <v>2</v>
      </c>
      <c r="T6" s="75">
        <v>13421.62</v>
      </c>
      <c r="U6" s="75">
        <v>1663.51</v>
      </c>
      <c r="V6" s="75">
        <v>11758.11</v>
      </c>
      <c r="W6" s="75">
        <v>979.84</v>
      </c>
      <c r="X6" s="75">
        <v>0</v>
      </c>
      <c r="Y6" s="92"/>
      <c r="Z6" s="75">
        <v>0</v>
      </c>
      <c r="AA6" s="92"/>
      <c r="AB6" s="97"/>
      <c r="AC6" s="98"/>
      <c r="AD6" s="31"/>
      <c r="AE6" s="75" t="s">
        <v>872</v>
      </c>
      <c r="AF6" s="75" t="s">
        <v>872</v>
      </c>
      <c r="AG6" s="92"/>
      <c r="AH6" s="92">
        <v>0</v>
      </c>
      <c r="AI6" s="31"/>
      <c r="AJ6" s="75"/>
      <c r="AK6" s="75">
        <f t="shared" si="0"/>
        <v>0</v>
      </c>
      <c r="AL6" s="75">
        <f t="shared" si="1"/>
        <v>11758.11</v>
      </c>
      <c r="AN6" s="250"/>
      <c r="AO6" s="250"/>
    </row>
    <row r="7" spans="1:41" s="14" customFormat="1" x14ac:dyDescent="0.25">
      <c r="A7" s="7" t="s">
        <v>24</v>
      </c>
      <c r="B7" s="6" t="s">
        <v>33</v>
      </c>
      <c r="C7" s="7" t="s">
        <v>34</v>
      </c>
      <c r="D7" s="8" t="s">
        <v>35</v>
      </c>
      <c r="E7" s="7" t="s">
        <v>36</v>
      </c>
      <c r="F7" s="9">
        <v>2</v>
      </c>
      <c r="G7" s="7" t="s">
        <v>37</v>
      </c>
      <c r="H7" s="8" t="s">
        <v>38</v>
      </c>
      <c r="I7" s="15">
        <v>150000</v>
      </c>
      <c r="J7" s="10">
        <v>3</v>
      </c>
      <c r="K7" s="11">
        <v>1</v>
      </c>
      <c r="L7" s="12">
        <v>3</v>
      </c>
      <c r="M7" s="13" t="s">
        <v>27</v>
      </c>
      <c r="N7" s="12">
        <v>0</v>
      </c>
      <c r="O7" s="13" t="s">
        <v>27</v>
      </c>
      <c r="P7" s="12">
        <v>0</v>
      </c>
      <c r="Q7" s="13" t="s">
        <v>27</v>
      </c>
      <c r="R7" s="12">
        <v>0</v>
      </c>
      <c r="S7" s="71">
        <v>3</v>
      </c>
      <c r="T7" s="75">
        <v>20132.43</v>
      </c>
      <c r="U7" s="75">
        <v>2495.2600000000002</v>
      </c>
      <c r="V7" s="75">
        <v>17637.169999999998</v>
      </c>
      <c r="W7" s="75">
        <v>1469.76</v>
      </c>
      <c r="X7" s="75">
        <v>21874.309750000004</v>
      </c>
      <c r="Y7" s="92">
        <v>50680</v>
      </c>
      <c r="Z7" s="75">
        <v>975.59499999999991</v>
      </c>
      <c r="AA7" s="92">
        <v>214</v>
      </c>
      <c r="AB7" s="97">
        <v>212.5</v>
      </c>
      <c r="AC7" s="98">
        <v>2.5</v>
      </c>
      <c r="AD7" s="31">
        <v>4.05</v>
      </c>
      <c r="AE7" s="75" t="s">
        <v>872</v>
      </c>
      <c r="AF7" s="75" t="s">
        <v>872</v>
      </c>
      <c r="AG7" s="92">
        <v>214</v>
      </c>
      <c r="AH7" s="92">
        <v>51108</v>
      </c>
      <c r="AI7" s="31"/>
      <c r="AJ7" s="75">
        <v>112.64999999999998</v>
      </c>
      <c r="AK7" s="75">
        <f t="shared" si="0"/>
        <v>23179.104750000006</v>
      </c>
      <c r="AL7" s="75">
        <f t="shared" si="1"/>
        <v>40816.274750000004</v>
      </c>
      <c r="AN7" s="250"/>
      <c r="AO7" s="250"/>
    </row>
    <row r="8" spans="1:41" s="14" customFormat="1" x14ac:dyDescent="0.25">
      <c r="A8" s="7" t="s">
        <v>24</v>
      </c>
      <c r="B8" s="6" t="s">
        <v>53</v>
      </c>
      <c r="C8" s="7" t="s">
        <v>54</v>
      </c>
      <c r="D8" s="8" t="s">
        <v>35</v>
      </c>
      <c r="E8" s="7" t="s">
        <v>36</v>
      </c>
      <c r="F8" s="9">
        <v>2</v>
      </c>
      <c r="G8" s="7" t="s">
        <v>25</v>
      </c>
      <c r="H8" s="7" t="s">
        <v>55</v>
      </c>
      <c r="I8" s="7">
        <v>150000</v>
      </c>
      <c r="J8" s="10">
        <v>2</v>
      </c>
      <c r="K8" s="11">
        <v>1</v>
      </c>
      <c r="L8" s="12">
        <v>2</v>
      </c>
      <c r="M8" s="13" t="s">
        <v>27</v>
      </c>
      <c r="N8" s="12">
        <v>0</v>
      </c>
      <c r="O8" s="13" t="s">
        <v>27</v>
      </c>
      <c r="P8" s="12">
        <v>0</v>
      </c>
      <c r="Q8" s="13" t="s">
        <v>27</v>
      </c>
      <c r="R8" s="12">
        <v>0</v>
      </c>
      <c r="S8" s="71">
        <v>2</v>
      </c>
      <c r="T8" s="75">
        <v>13421.62</v>
      </c>
      <c r="U8" s="75">
        <v>1663.51</v>
      </c>
      <c r="V8" s="75">
        <v>11758.11</v>
      </c>
      <c r="W8" s="75">
        <v>979.84</v>
      </c>
      <c r="X8" s="75">
        <v>0</v>
      </c>
      <c r="Y8" s="92"/>
      <c r="Z8" s="75">
        <v>0</v>
      </c>
      <c r="AA8" s="92"/>
      <c r="AB8" s="97"/>
      <c r="AC8" s="98"/>
      <c r="AD8" s="31"/>
      <c r="AE8" s="75" t="s">
        <v>872</v>
      </c>
      <c r="AF8" s="75" t="s">
        <v>872</v>
      </c>
      <c r="AG8" s="92"/>
      <c r="AH8" s="92">
        <v>0</v>
      </c>
      <c r="AI8" s="31"/>
      <c r="AJ8" s="75"/>
      <c r="AK8" s="75">
        <f t="shared" si="0"/>
        <v>0</v>
      </c>
      <c r="AL8" s="75">
        <f t="shared" si="1"/>
        <v>11758.11</v>
      </c>
      <c r="AN8" s="250"/>
      <c r="AO8" s="250"/>
    </row>
    <row r="9" spans="1:41" s="14" customFormat="1" x14ac:dyDescent="0.25">
      <c r="A9" s="7" t="s">
        <v>24</v>
      </c>
      <c r="B9" s="6" t="s">
        <v>39</v>
      </c>
      <c r="C9" s="16" t="s">
        <v>40</v>
      </c>
      <c r="D9" s="17" t="s">
        <v>40</v>
      </c>
      <c r="E9" s="7" t="s">
        <v>36</v>
      </c>
      <c r="F9" s="9"/>
      <c r="G9" s="7" t="s">
        <v>41</v>
      </c>
      <c r="H9" s="7" t="s">
        <v>42</v>
      </c>
      <c r="I9" s="15">
        <v>150000</v>
      </c>
      <c r="J9" s="10">
        <v>0</v>
      </c>
      <c r="K9" s="11">
        <v>0</v>
      </c>
      <c r="L9" s="12">
        <v>0</v>
      </c>
      <c r="M9" s="13" t="s">
        <v>27</v>
      </c>
      <c r="N9" s="12">
        <v>0</v>
      </c>
      <c r="O9" s="13" t="s">
        <v>27</v>
      </c>
      <c r="P9" s="12">
        <v>0</v>
      </c>
      <c r="Q9" s="13" t="s">
        <v>27</v>
      </c>
      <c r="R9" s="12">
        <v>0</v>
      </c>
      <c r="S9" s="71">
        <v>0</v>
      </c>
      <c r="T9" s="75">
        <v>0</v>
      </c>
      <c r="U9" s="75">
        <v>0</v>
      </c>
      <c r="V9" s="75">
        <v>0</v>
      </c>
      <c r="W9" s="75">
        <v>0</v>
      </c>
      <c r="X9" s="75">
        <v>0</v>
      </c>
      <c r="Y9" s="92"/>
      <c r="Z9" s="75">
        <v>0</v>
      </c>
      <c r="AA9" s="92"/>
      <c r="AB9" s="97"/>
      <c r="AC9" s="98"/>
      <c r="AD9" s="31"/>
      <c r="AE9" s="75" t="s">
        <v>872</v>
      </c>
      <c r="AF9" s="75" t="s">
        <v>872</v>
      </c>
      <c r="AG9" s="92"/>
      <c r="AH9" s="92">
        <v>0</v>
      </c>
      <c r="AI9" s="31"/>
      <c r="AJ9" s="75"/>
      <c r="AK9" s="75">
        <f t="shared" si="0"/>
        <v>0</v>
      </c>
      <c r="AL9" s="75">
        <f t="shared" si="1"/>
        <v>0</v>
      </c>
      <c r="AN9" s="250"/>
      <c r="AO9" s="250"/>
    </row>
    <row r="10" spans="1:41" s="14" customFormat="1" x14ac:dyDescent="0.25">
      <c r="A10" s="7" t="s">
        <v>24</v>
      </c>
      <c r="B10" s="6" t="s">
        <v>51</v>
      </c>
      <c r="C10" s="16" t="s">
        <v>40</v>
      </c>
      <c r="D10" s="17" t="s">
        <v>40</v>
      </c>
      <c r="E10" s="7" t="s">
        <v>36</v>
      </c>
      <c r="F10" s="9"/>
      <c r="G10" s="7" t="s">
        <v>41</v>
      </c>
      <c r="H10" s="7" t="s">
        <v>52</v>
      </c>
      <c r="I10" s="15">
        <v>150000</v>
      </c>
      <c r="J10" s="10">
        <v>0</v>
      </c>
      <c r="K10" s="11">
        <v>0</v>
      </c>
      <c r="L10" s="12">
        <v>0</v>
      </c>
      <c r="M10" s="13" t="s">
        <v>27</v>
      </c>
      <c r="N10" s="12">
        <v>0</v>
      </c>
      <c r="O10" s="13" t="s">
        <v>27</v>
      </c>
      <c r="P10" s="12">
        <v>0</v>
      </c>
      <c r="Q10" s="13" t="s">
        <v>27</v>
      </c>
      <c r="R10" s="12">
        <v>0</v>
      </c>
      <c r="S10" s="71">
        <v>0</v>
      </c>
      <c r="T10" s="75">
        <v>0</v>
      </c>
      <c r="U10" s="75">
        <v>0</v>
      </c>
      <c r="V10" s="75">
        <v>0</v>
      </c>
      <c r="W10" s="75">
        <v>0</v>
      </c>
      <c r="X10" s="75">
        <v>0</v>
      </c>
      <c r="Y10" s="92"/>
      <c r="Z10" s="75">
        <v>0</v>
      </c>
      <c r="AA10" s="92"/>
      <c r="AB10" s="97"/>
      <c r="AC10" s="98"/>
      <c r="AD10" s="31"/>
      <c r="AE10" s="75" t="s">
        <v>872</v>
      </c>
      <c r="AF10" s="75" t="s">
        <v>872</v>
      </c>
      <c r="AG10" s="92"/>
      <c r="AH10" s="92">
        <v>0</v>
      </c>
      <c r="AI10" s="31"/>
      <c r="AJ10" s="75"/>
      <c r="AK10" s="75">
        <f t="shared" si="0"/>
        <v>0</v>
      </c>
      <c r="AL10" s="75">
        <f t="shared" si="1"/>
        <v>0</v>
      </c>
      <c r="AN10" s="250"/>
      <c r="AO10" s="250"/>
    </row>
    <row r="11" spans="1:41" s="14" customFormat="1" x14ac:dyDescent="0.25">
      <c r="A11" s="7" t="s">
        <v>24</v>
      </c>
      <c r="B11" s="6" t="s">
        <v>61</v>
      </c>
      <c r="C11" s="16" t="s">
        <v>40</v>
      </c>
      <c r="D11" s="17" t="s">
        <v>40</v>
      </c>
      <c r="E11" s="7" t="s">
        <v>36</v>
      </c>
      <c r="F11" s="9"/>
      <c r="G11" s="7" t="s">
        <v>37</v>
      </c>
      <c r="H11" s="7" t="s">
        <v>62</v>
      </c>
      <c r="I11" s="15">
        <v>150000</v>
      </c>
      <c r="J11" s="10">
        <v>0</v>
      </c>
      <c r="K11" s="11">
        <v>0</v>
      </c>
      <c r="L11" s="12">
        <v>0</v>
      </c>
      <c r="M11" s="13" t="s">
        <v>27</v>
      </c>
      <c r="N11" s="12">
        <v>0</v>
      </c>
      <c r="O11" s="13" t="s">
        <v>27</v>
      </c>
      <c r="P11" s="12">
        <v>0</v>
      </c>
      <c r="Q11" s="13" t="s">
        <v>27</v>
      </c>
      <c r="R11" s="12">
        <v>0</v>
      </c>
      <c r="S11" s="71">
        <v>0</v>
      </c>
      <c r="T11" s="75">
        <v>0</v>
      </c>
      <c r="U11" s="75">
        <v>0</v>
      </c>
      <c r="V11" s="75">
        <v>0</v>
      </c>
      <c r="W11" s="75">
        <v>0</v>
      </c>
      <c r="X11" s="75">
        <v>8697.2787499999995</v>
      </c>
      <c r="Y11" s="92">
        <v>22814</v>
      </c>
      <c r="Z11" s="75">
        <v>0</v>
      </c>
      <c r="AA11" s="92"/>
      <c r="AB11" s="97"/>
      <c r="AC11" s="98"/>
      <c r="AD11" s="31"/>
      <c r="AE11" s="75" t="s">
        <v>872</v>
      </c>
      <c r="AF11" s="75" t="s">
        <v>872</v>
      </c>
      <c r="AG11" s="92"/>
      <c r="AH11" s="92">
        <v>22814</v>
      </c>
      <c r="AI11" s="31"/>
      <c r="AJ11" s="75"/>
      <c r="AK11" s="75">
        <f t="shared" si="0"/>
        <v>8697.2787499999995</v>
      </c>
      <c r="AL11" s="75">
        <f t="shared" si="1"/>
        <v>8697.2787499999995</v>
      </c>
      <c r="AN11" s="250"/>
      <c r="AO11" s="250"/>
    </row>
    <row r="12" spans="1:41" s="14" customFormat="1" ht="30" x14ac:dyDescent="0.25">
      <c r="A12" s="7" t="s">
        <v>66</v>
      </c>
      <c r="B12" s="18" t="s">
        <v>92</v>
      </c>
      <c r="C12" s="7" t="s">
        <v>93</v>
      </c>
      <c r="D12" s="8" t="s">
        <v>94</v>
      </c>
      <c r="E12" s="7" t="s">
        <v>76</v>
      </c>
      <c r="F12" s="9" t="s">
        <v>95</v>
      </c>
      <c r="G12" s="7" t="s">
        <v>96</v>
      </c>
      <c r="H12" s="7" t="s">
        <v>97</v>
      </c>
      <c r="I12" s="15">
        <v>902000</v>
      </c>
      <c r="J12" s="10">
        <v>1</v>
      </c>
      <c r="K12" s="11">
        <v>1</v>
      </c>
      <c r="L12" s="12">
        <v>1</v>
      </c>
      <c r="M12" s="13" t="s">
        <v>27</v>
      </c>
      <c r="N12" s="12">
        <v>0</v>
      </c>
      <c r="O12" s="13" t="s">
        <v>27</v>
      </c>
      <c r="P12" s="12">
        <v>0</v>
      </c>
      <c r="Q12" s="13" t="s">
        <v>27</v>
      </c>
      <c r="R12" s="12">
        <v>0</v>
      </c>
      <c r="S12" s="71">
        <v>1</v>
      </c>
      <c r="T12" s="75">
        <v>6710.81</v>
      </c>
      <c r="U12" s="75">
        <v>831.75</v>
      </c>
      <c r="V12" s="75">
        <v>5879.06</v>
      </c>
      <c r="W12" s="75">
        <v>489.92</v>
      </c>
      <c r="X12" s="75">
        <v>61.335999999999999</v>
      </c>
      <c r="Y12" s="92">
        <v>109</v>
      </c>
      <c r="Z12" s="75">
        <v>0</v>
      </c>
      <c r="AA12" s="92"/>
      <c r="AB12" s="97"/>
      <c r="AC12" s="98"/>
      <c r="AD12" s="31">
        <v>58.11</v>
      </c>
      <c r="AE12" s="75" t="s">
        <v>872</v>
      </c>
      <c r="AF12" s="75" t="s">
        <v>872</v>
      </c>
      <c r="AG12" s="92"/>
      <c r="AH12" s="92">
        <v>109</v>
      </c>
      <c r="AI12" s="31"/>
      <c r="AJ12" s="75"/>
      <c r="AK12" s="75">
        <f t="shared" si="0"/>
        <v>119.446</v>
      </c>
      <c r="AL12" s="75">
        <f t="shared" si="1"/>
        <v>5998.5060000000003</v>
      </c>
      <c r="AN12" s="250"/>
      <c r="AO12" s="250"/>
    </row>
    <row r="13" spans="1:41" s="14" customFormat="1" x14ac:dyDescent="0.25">
      <c r="A13" s="7" t="s">
        <v>66</v>
      </c>
      <c r="B13" s="18" t="s">
        <v>101</v>
      </c>
      <c r="C13" s="7" t="s">
        <v>102</v>
      </c>
      <c r="D13" s="8" t="s">
        <v>103</v>
      </c>
      <c r="E13" s="7" t="s">
        <v>65</v>
      </c>
      <c r="F13" s="9">
        <v>2</v>
      </c>
      <c r="G13" s="7" t="s">
        <v>104</v>
      </c>
      <c r="H13" s="7" t="s">
        <v>105</v>
      </c>
      <c r="I13" s="7">
        <v>709000</v>
      </c>
      <c r="J13" s="10">
        <v>3</v>
      </c>
      <c r="K13" s="11">
        <v>0.84</v>
      </c>
      <c r="L13" s="12">
        <v>2.52</v>
      </c>
      <c r="M13" s="13" t="s">
        <v>106</v>
      </c>
      <c r="N13" s="12">
        <v>2.52</v>
      </c>
      <c r="O13" s="13" t="s">
        <v>106</v>
      </c>
      <c r="P13" s="12">
        <v>0.84</v>
      </c>
      <c r="Q13" s="13" t="s">
        <v>27</v>
      </c>
      <c r="R13" s="12">
        <v>0</v>
      </c>
      <c r="S13" s="71">
        <v>5.88</v>
      </c>
      <c r="T13" s="75">
        <v>39459.56</v>
      </c>
      <c r="U13" s="75">
        <v>4890.71</v>
      </c>
      <c r="V13" s="75">
        <v>34568.85</v>
      </c>
      <c r="W13" s="75">
        <v>2880.74</v>
      </c>
      <c r="X13" s="75">
        <v>14.145</v>
      </c>
      <c r="Y13" s="92">
        <v>30</v>
      </c>
      <c r="Z13" s="75">
        <v>0</v>
      </c>
      <c r="AA13" s="92"/>
      <c r="AB13" s="97"/>
      <c r="AC13" s="98"/>
      <c r="AD13" s="31">
        <v>80.83</v>
      </c>
      <c r="AE13" s="75" t="s">
        <v>872</v>
      </c>
      <c r="AF13" s="75" t="s">
        <v>872</v>
      </c>
      <c r="AG13" s="92"/>
      <c r="AH13" s="92">
        <v>30</v>
      </c>
      <c r="AI13" s="31"/>
      <c r="AJ13" s="75"/>
      <c r="AK13" s="75">
        <f t="shared" si="0"/>
        <v>94.974999999999994</v>
      </c>
      <c r="AL13" s="75">
        <f t="shared" si="1"/>
        <v>34663.824999999997</v>
      </c>
      <c r="AN13" s="250"/>
      <c r="AO13" s="250"/>
    </row>
    <row r="14" spans="1:41" s="14" customFormat="1" x14ac:dyDescent="0.25">
      <c r="A14" s="16" t="s">
        <v>66</v>
      </c>
      <c r="B14" s="6" t="s">
        <v>64</v>
      </c>
      <c r="C14" s="16" t="s">
        <v>40</v>
      </c>
      <c r="D14" s="17" t="s">
        <v>40</v>
      </c>
      <c r="E14" s="16" t="s">
        <v>65</v>
      </c>
      <c r="F14" s="16"/>
      <c r="G14" s="16" t="s">
        <v>67</v>
      </c>
      <c r="H14" s="16" t="s">
        <v>68</v>
      </c>
      <c r="I14" s="16">
        <v>709000</v>
      </c>
      <c r="J14" s="10">
        <v>0</v>
      </c>
      <c r="K14" s="11">
        <v>0</v>
      </c>
      <c r="L14" s="12">
        <v>0</v>
      </c>
      <c r="M14" s="13" t="s">
        <v>27</v>
      </c>
      <c r="N14" s="12">
        <v>0</v>
      </c>
      <c r="O14" s="13" t="s">
        <v>27</v>
      </c>
      <c r="P14" s="12">
        <v>0</v>
      </c>
      <c r="Q14" s="13" t="s">
        <v>27</v>
      </c>
      <c r="R14" s="12">
        <v>0</v>
      </c>
      <c r="S14" s="71">
        <v>0</v>
      </c>
      <c r="T14" s="75">
        <v>0</v>
      </c>
      <c r="U14" s="75">
        <v>0</v>
      </c>
      <c r="V14" s="75">
        <v>0</v>
      </c>
      <c r="W14" s="75">
        <v>0</v>
      </c>
      <c r="X14" s="75">
        <v>0</v>
      </c>
      <c r="Y14" s="92"/>
      <c r="Z14" s="75">
        <v>22.129749999999998</v>
      </c>
      <c r="AA14" s="92">
        <v>6</v>
      </c>
      <c r="AB14" s="97"/>
      <c r="AC14" s="98"/>
      <c r="AD14" s="31"/>
      <c r="AE14" s="75" t="s">
        <v>872</v>
      </c>
      <c r="AF14" s="75" t="s">
        <v>872</v>
      </c>
      <c r="AG14" s="92">
        <v>6</v>
      </c>
      <c r="AH14" s="92">
        <v>12</v>
      </c>
      <c r="AI14" s="31"/>
      <c r="AJ14" s="75"/>
      <c r="AK14" s="75">
        <f t="shared" si="0"/>
        <v>22.129749999999998</v>
      </c>
      <c r="AL14" s="75">
        <f t="shared" si="1"/>
        <v>22.129749999999998</v>
      </c>
      <c r="AN14" s="250"/>
      <c r="AO14" s="250"/>
    </row>
    <row r="15" spans="1:41" s="14" customFormat="1" x14ac:dyDescent="0.25">
      <c r="A15" s="7" t="s">
        <v>66</v>
      </c>
      <c r="B15" s="18" t="s">
        <v>75</v>
      </c>
      <c r="C15" s="7" t="s">
        <v>40</v>
      </c>
      <c r="D15" s="8" t="s">
        <v>40</v>
      </c>
      <c r="E15" s="7" t="s">
        <v>76</v>
      </c>
      <c r="F15" s="9"/>
      <c r="G15" s="7" t="s">
        <v>77</v>
      </c>
      <c r="H15" s="7" t="s">
        <v>78</v>
      </c>
      <c r="I15" s="7">
        <v>902211</v>
      </c>
      <c r="J15" s="10">
        <v>0</v>
      </c>
      <c r="K15" s="11">
        <v>0</v>
      </c>
      <c r="L15" s="12">
        <v>0</v>
      </c>
      <c r="M15" s="13" t="s">
        <v>27</v>
      </c>
      <c r="N15" s="12">
        <v>0</v>
      </c>
      <c r="O15" s="13" t="s">
        <v>27</v>
      </c>
      <c r="P15" s="12">
        <v>0</v>
      </c>
      <c r="Q15" s="13" t="s">
        <v>27</v>
      </c>
      <c r="R15" s="12">
        <v>0</v>
      </c>
      <c r="S15" s="71">
        <v>0</v>
      </c>
      <c r="T15" s="75">
        <v>0</v>
      </c>
      <c r="U15" s="75">
        <v>0</v>
      </c>
      <c r="V15" s="75">
        <v>0</v>
      </c>
      <c r="W15" s="75">
        <v>0</v>
      </c>
      <c r="X15" s="75">
        <v>0</v>
      </c>
      <c r="Y15" s="92"/>
      <c r="Z15" s="75">
        <v>12.6075</v>
      </c>
      <c r="AA15" s="92">
        <v>2</v>
      </c>
      <c r="AB15" s="97"/>
      <c r="AC15" s="98"/>
      <c r="AD15" s="31">
        <v>67.38</v>
      </c>
      <c r="AE15" s="75" t="s">
        <v>872</v>
      </c>
      <c r="AF15" s="75" t="s">
        <v>872</v>
      </c>
      <c r="AG15" s="92">
        <v>2</v>
      </c>
      <c r="AH15" s="92">
        <v>4</v>
      </c>
      <c r="AI15" s="31"/>
      <c r="AJ15" s="75"/>
      <c r="AK15" s="75">
        <f t="shared" si="0"/>
        <v>79.987499999999997</v>
      </c>
      <c r="AL15" s="75">
        <f t="shared" si="1"/>
        <v>79.987499999999997</v>
      </c>
      <c r="AN15" s="250"/>
      <c r="AO15" s="250"/>
    </row>
    <row r="16" spans="1:41" s="14" customFormat="1" x14ac:dyDescent="0.25">
      <c r="A16" s="16" t="s">
        <v>66</v>
      </c>
      <c r="B16" s="6" t="s">
        <v>79</v>
      </c>
      <c r="C16" s="16" t="s">
        <v>40</v>
      </c>
      <c r="D16" s="17" t="s">
        <v>40</v>
      </c>
      <c r="E16" s="16" t="s">
        <v>65</v>
      </c>
      <c r="F16" s="16"/>
      <c r="G16" s="16" t="s">
        <v>80</v>
      </c>
      <c r="H16" s="16" t="s">
        <v>81</v>
      </c>
      <c r="I16" s="16">
        <v>705300</v>
      </c>
      <c r="J16" s="10">
        <v>0</v>
      </c>
      <c r="K16" s="11">
        <v>0</v>
      </c>
      <c r="L16" s="12">
        <v>0</v>
      </c>
      <c r="M16" s="13" t="s">
        <v>27</v>
      </c>
      <c r="N16" s="12">
        <v>0</v>
      </c>
      <c r="O16" s="13" t="s">
        <v>27</v>
      </c>
      <c r="P16" s="12">
        <v>0</v>
      </c>
      <c r="Q16" s="13" t="s">
        <v>27</v>
      </c>
      <c r="R16" s="12">
        <v>0</v>
      </c>
      <c r="S16" s="71">
        <v>0</v>
      </c>
      <c r="T16" s="75">
        <v>0</v>
      </c>
      <c r="U16" s="75">
        <v>0</v>
      </c>
      <c r="V16" s="75">
        <v>0</v>
      </c>
      <c r="W16" s="75">
        <v>0</v>
      </c>
      <c r="X16" s="75">
        <v>0</v>
      </c>
      <c r="Y16" s="92"/>
      <c r="Z16" s="75">
        <v>0</v>
      </c>
      <c r="AA16" s="92"/>
      <c r="AB16" s="97"/>
      <c r="AC16" s="98"/>
      <c r="AD16" s="31"/>
      <c r="AE16" s="75" t="s">
        <v>872</v>
      </c>
      <c r="AF16" s="75" t="s">
        <v>872</v>
      </c>
      <c r="AG16" s="92"/>
      <c r="AH16" s="92">
        <v>0</v>
      </c>
      <c r="AI16" s="31"/>
      <c r="AJ16" s="75"/>
      <c r="AK16" s="75">
        <f t="shared" si="0"/>
        <v>0</v>
      </c>
      <c r="AL16" s="75">
        <f t="shared" si="1"/>
        <v>0</v>
      </c>
      <c r="AN16" s="250"/>
      <c r="AO16" s="250"/>
    </row>
    <row r="17" spans="1:41" s="14" customFormat="1" x14ac:dyDescent="0.25">
      <c r="A17" s="16" t="s">
        <v>66</v>
      </c>
      <c r="B17" s="6" t="s">
        <v>85</v>
      </c>
      <c r="C17" s="16" t="s">
        <v>40</v>
      </c>
      <c r="D17" s="17" t="s">
        <v>40</v>
      </c>
      <c r="E17" s="16" t="s">
        <v>65</v>
      </c>
      <c r="F17" s="16"/>
      <c r="G17" s="16" t="s">
        <v>86</v>
      </c>
      <c r="H17" s="16" t="s">
        <v>87</v>
      </c>
      <c r="I17" s="16">
        <v>704060</v>
      </c>
      <c r="J17" s="10">
        <v>0</v>
      </c>
      <c r="K17" s="11">
        <v>0</v>
      </c>
      <c r="L17" s="12">
        <v>0</v>
      </c>
      <c r="M17" s="13" t="s">
        <v>27</v>
      </c>
      <c r="N17" s="12">
        <v>0</v>
      </c>
      <c r="O17" s="13" t="s">
        <v>27</v>
      </c>
      <c r="P17" s="12">
        <v>0</v>
      </c>
      <c r="Q17" s="13" t="s">
        <v>27</v>
      </c>
      <c r="R17" s="12">
        <v>0</v>
      </c>
      <c r="S17" s="71">
        <v>0</v>
      </c>
      <c r="T17" s="75">
        <v>0</v>
      </c>
      <c r="U17" s="75">
        <v>0</v>
      </c>
      <c r="V17" s="75">
        <v>0</v>
      </c>
      <c r="W17" s="75">
        <v>0</v>
      </c>
      <c r="X17" s="75">
        <v>115.538</v>
      </c>
      <c r="Y17" s="92">
        <v>246</v>
      </c>
      <c r="Z17" s="75">
        <v>0</v>
      </c>
      <c r="AA17" s="92"/>
      <c r="AB17" s="97">
        <v>42.5</v>
      </c>
      <c r="AC17" s="98">
        <v>0.5</v>
      </c>
      <c r="AD17" s="31"/>
      <c r="AE17" s="75" t="s">
        <v>872</v>
      </c>
      <c r="AF17" s="75" t="s">
        <v>872</v>
      </c>
      <c r="AG17" s="92"/>
      <c r="AH17" s="92">
        <v>246</v>
      </c>
      <c r="AI17" s="31"/>
      <c r="AJ17" s="75"/>
      <c r="AK17" s="75">
        <f t="shared" si="0"/>
        <v>158.03800000000001</v>
      </c>
      <c r="AL17" s="75">
        <f t="shared" si="1"/>
        <v>158.03800000000001</v>
      </c>
      <c r="AN17" s="250"/>
      <c r="AO17" s="250"/>
    </row>
    <row r="18" spans="1:41" s="14" customFormat="1" x14ac:dyDescent="0.25">
      <c r="A18" s="16" t="s">
        <v>66</v>
      </c>
      <c r="B18" s="6" t="s">
        <v>88</v>
      </c>
      <c r="C18" s="16" t="s">
        <v>40</v>
      </c>
      <c r="D18" s="17" t="s">
        <v>40</v>
      </c>
      <c r="E18" s="16" t="s">
        <v>65</v>
      </c>
      <c r="F18" s="16"/>
      <c r="G18" s="16" t="s">
        <v>80</v>
      </c>
      <c r="H18" s="16" t="s">
        <v>81</v>
      </c>
      <c r="I18" s="16">
        <v>705300</v>
      </c>
      <c r="J18" s="10">
        <v>0</v>
      </c>
      <c r="K18" s="11">
        <v>0</v>
      </c>
      <c r="L18" s="12">
        <v>0</v>
      </c>
      <c r="M18" s="13" t="s">
        <v>27</v>
      </c>
      <c r="N18" s="12">
        <v>0</v>
      </c>
      <c r="O18" s="13" t="s">
        <v>27</v>
      </c>
      <c r="P18" s="12">
        <v>0</v>
      </c>
      <c r="Q18" s="13" t="s">
        <v>27</v>
      </c>
      <c r="R18" s="12">
        <v>0</v>
      </c>
      <c r="S18" s="71">
        <v>0</v>
      </c>
      <c r="T18" s="75">
        <v>0</v>
      </c>
      <c r="U18" s="75">
        <v>0</v>
      </c>
      <c r="V18" s="75">
        <v>0</v>
      </c>
      <c r="W18" s="75">
        <v>0</v>
      </c>
      <c r="X18" s="75">
        <v>26.516749999999995</v>
      </c>
      <c r="Y18" s="92">
        <v>16</v>
      </c>
      <c r="Z18" s="75">
        <v>0</v>
      </c>
      <c r="AA18" s="92"/>
      <c r="AB18" s="97"/>
      <c r="AC18" s="98"/>
      <c r="AD18" s="31">
        <v>5.34</v>
      </c>
      <c r="AE18" s="75" t="s">
        <v>872</v>
      </c>
      <c r="AF18" s="75" t="s">
        <v>872</v>
      </c>
      <c r="AG18" s="92"/>
      <c r="AH18" s="92">
        <v>16</v>
      </c>
      <c r="AI18" s="31"/>
      <c r="AJ18" s="75"/>
      <c r="AK18" s="75">
        <f t="shared" si="0"/>
        <v>31.856749999999995</v>
      </c>
      <c r="AL18" s="75">
        <f t="shared" si="1"/>
        <v>31.856749999999995</v>
      </c>
      <c r="AN18" s="250"/>
      <c r="AO18" s="250"/>
    </row>
    <row r="19" spans="1:41" s="14" customFormat="1" x14ac:dyDescent="0.25">
      <c r="A19" s="16" t="s">
        <v>66</v>
      </c>
      <c r="B19" s="6" t="s">
        <v>89</v>
      </c>
      <c r="C19" s="16" t="s">
        <v>40</v>
      </c>
      <c r="D19" s="17" t="s">
        <v>40</v>
      </c>
      <c r="E19" s="16" t="s">
        <v>65</v>
      </c>
      <c r="F19" s="16"/>
      <c r="G19" s="16" t="s">
        <v>90</v>
      </c>
      <c r="H19" s="16" t="s">
        <v>91</v>
      </c>
      <c r="I19" s="16">
        <v>709102</v>
      </c>
      <c r="J19" s="10">
        <v>0</v>
      </c>
      <c r="K19" s="11">
        <v>0</v>
      </c>
      <c r="L19" s="12">
        <v>0</v>
      </c>
      <c r="M19" s="13" t="s">
        <v>27</v>
      </c>
      <c r="N19" s="12">
        <v>0</v>
      </c>
      <c r="O19" s="13" t="s">
        <v>27</v>
      </c>
      <c r="P19" s="12">
        <v>0</v>
      </c>
      <c r="Q19" s="13" t="s">
        <v>27</v>
      </c>
      <c r="R19" s="12">
        <v>0</v>
      </c>
      <c r="S19" s="71">
        <v>0</v>
      </c>
      <c r="T19" s="75">
        <v>0</v>
      </c>
      <c r="U19" s="75">
        <v>0</v>
      </c>
      <c r="V19" s="75">
        <v>0</v>
      </c>
      <c r="W19" s="75">
        <v>0</v>
      </c>
      <c r="X19" s="75">
        <v>0</v>
      </c>
      <c r="Y19" s="92"/>
      <c r="Z19" s="75">
        <v>0</v>
      </c>
      <c r="AA19" s="92"/>
      <c r="AB19" s="97"/>
      <c r="AC19" s="98"/>
      <c r="AD19" s="31"/>
      <c r="AE19" s="75" t="s">
        <v>872</v>
      </c>
      <c r="AF19" s="75" t="s">
        <v>872</v>
      </c>
      <c r="AG19" s="92"/>
      <c r="AH19" s="92">
        <v>0</v>
      </c>
      <c r="AI19" s="31"/>
      <c r="AJ19" s="75"/>
      <c r="AK19" s="75">
        <f t="shared" si="0"/>
        <v>0</v>
      </c>
      <c r="AL19" s="75">
        <f t="shared" si="1"/>
        <v>0</v>
      </c>
      <c r="AN19" s="250"/>
      <c r="AO19" s="250"/>
    </row>
    <row r="20" spans="1:41" s="14" customFormat="1" x14ac:dyDescent="0.25">
      <c r="A20" s="16" t="s">
        <v>66</v>
      </c>
      <c r="B20" s="6" t="s">
        <v>98</v>
      </c>
      <c r="C20" s="16" t="s">
        <v>40</v>
      </c>
      <c r="D20" s="17" t="s">
        <v>40</v>
      </c>
      <c r="E20" s="16" t="s">
        <v>65</v>
      </c>
      <c r="F20" s="16"/>
      <c r="G20" s="16" t="s">
        <v>99</v>
      </c>
      <c r="H20" s="16" t="s">
        <v>100</v>
      </c>
      <c r="I20" s="16">
        <v>709101</v>
      </c>
      <c r="J20" s="10">
        <v>0</v>
      </c>
      <c r="K20" s="11">
        <v>0</v>
      </c>
      <c r="L20" s="12">
        <v>0</v>
      </c>
      <c r="M20" s="13" t="s">
        <v>27</v>
      </c>
      <c r="N20" s="12">
        <v>0</v>
      </c>
      <c r="O20" s="13" t="s">
        <v>27</v>
      </c>
      <c r="P20" s="12">
        <v>0</v>
      </c>
      <c r="Q20" s="13" t="s">
        <v>27</v>
      </c>
      <c r="R20" s="12">
        <v>0</v>
      </c>
      <c r="S20" s="71">
        <v>0</v>
      </c>
      <c r="T20" s="75">
        <v>0</v>
      </c>
      <c r="U20" s="75">
        <v>0</v>
      </c>
      <c r="V20" s="75">
        <v>0</v>
      </c>
      <c r="W20" s="75">
        <v>0</v>
      </c>
      <c r="X20" s="75">
        <v>0</v>
      </c>
      <c r="Y20" s="92"/>
      <c r="Z20" s="75">
        <v>3.5874999999999995</v>
      </c>
      <c r="AA20" s="92">
        <v>1</v>
      </c>
      <c r="AB20" s="97"/>
      <c r="AC20" s="98"/>
      <c r="AD20" s="31"/>
      <c r="AE20" s="75" t="s">
        <v>872</v>
      </c>
      <c r="AF20" s="75" t="s">
        <v>872</v>
      </c>
      <c r="AG20" s="92">
        <v>1</v>
      </c>
      <c r="AH20" s="92">
        <v>2</v>
      </c>
      <c r="AI20" s="31"/>
      <c r="AJ20" s="75"/>
      <c r="AK20" s="75">
        <f t="shared" si="0"/>
        <v>3.5874999999999995</v>
      </c>
      <c r="AL20" s="75">
        <f t="shared" si="1"/>
        <v>3.5874999999999995</v>
      </c>
      <c r="AN20" s="250"/>
      <c r="AO20" s="250"/>
    </row>
    <row r="21" spans="1:41" s="14" customFormat="1" x14ac:dyDescent="0.25">
      <c r="A21" s="7" t="s">
        <v>66</v>
      </c>
      <c r="B21" s="18" t="s">
        <v>69</v>
      </c>
      <c r="C21" s="7" t="s">
        <v>70</v>
      </c>
      <c r="D21" s="8" t="s">
        <v>71</v>
      </c>
      <c r="E21" s="7" t="s">
        <v>72</v>
      </c>
      <c r="F21" s="9">
        <v>3</v>
      </c>
      <c r="G21" s="7" t="s">
        <v>73</v>
      </c>
      <c r="H21" s="7" t="s">
        <v>74</v>
      </c>
      <c r="I21" s="7">
        <v>904100</v>
      </c>
      <c r="J21" s="10">
        <v>1</v>
      </c>
      <c r="K21" s="11">
        <v>0.5</v>
      </c>
      <c r="L21" s="12">
        <v>0.5</v>
      </c>
      <c r="M21" s="13" t="s">
        <v>27</v>
      </c>
      <c r="N21" s="12">
        <v>0</v>
      </c>
      <c r="O21" s="13" t="s">
        <v>27</v>
      </c>
      <c r="P21" s="12">
        <v>0</v>
      </c>
      <c r="Q21" s="13" t="s">
        <v>27</v>
      </c>
      <c r="R21" s="12">
        <v>0</v>
      </c>
      <c r="S21" s="71">
        <v>0.5</v>
      </c>
      <c r="T21" s="75">
        <v>3355.4</v>
      </c>
      <c r="U21" s="75">
        <v>415.88</v>
      </c>
      <c r="V21" s="75">
        <v>2939.52</v>
      </c>
      <c r="W21" s="75">
        <v>244.96</v>
      </c>
      <c r="X21" s="75">
        <v>39.206249999999997</v>
      </c>
      <c r="Y21" s="92">
        <v>54</v>
      </c>
      <c r="Z21" s="75">
        <v>3.5874999999999995</v>
      </c>
      <c r="AA21" s="92">
        <v>1</v>
      </c>
      <c r="AB21" s="97"/>
      <c r="AC21" s="98"/>
      <c r="AD21" s="31">
        <v>12.6</v>
      </c>
      <c r="AE21" s="75" t="s">
        <v>872</v>
      </c>
      <c r="AF21" s="75" t="s">
        <v>872</v>
      </c>
      <c r="AG21" s="92">
        <v>1</v>
      </c>
      <c r="AH21" s="92">
        <v>56</v>
      </c>
      <c r="AI21" s="31"/>
      <c r="AJ21" s="75"/>
      <c r="AK21" s="75">
        <f t="shared" si="0"/>
        <v>55.393749999999997</v>
      </c>
      <c r="AL21" s="75">
        <f t="shared" si="1"/>
        <v>2994.9137500000002</v>
      </c>
      <c r="AN21" s="250"/>
      <c r="AO21" s="250"/>
    </row>
    <row r="22" spans="1:41" s="14" customFormat="1" x14ac:dyDescent="0.25">
      <c r="A22" s="16" t="s">
        <v>66</v>
      </c>
      <c r="B22" s="18" t="s">
        <v>82</v>
      </c>
      <c r="C22" s="7" t="s">
        <v>83</v>
      </c>
      <c r="D22" s="8" t="s">
        <v>71</v>
      </c>
      <c r="E22" s="7" t="s">
        <v>72</v>
      </c>
      <c r="F22" s="9">
        <v>3</v>
      </c>
      <c r="G22" s="7" t="s">
        <v>84</v>
      </c>
      <c r="H22" s="7" t="s">
        <v>84</v>
      </c>
      <c r="I22" s="7">
        <v>904500</v>
      </c>
      <c r="J22" s="10">
        <v>2</v>
      </c>
      <c r="K22" s="11">
        <v>1</v>
      </c>
      <c r="L22" s="12">
        <v>2</v>
      </c>
      <c r="M22" s="13" t="s">
        <v>27</v>
      </c>
      <c r="N22" s="12">
        <v>0</v>
      </c>
      <c r="O22" s="13" t="s">
        <v>27</v>
      </c>
      <c r="P22" s="12">
        <v>0</v>
      </c>
      <c r="Q22" s="13" t="s">
        <v>27</v>
      </c>
      <c r="R22" s="12">
        <v>0</v>
      </c>
      <c r="S22" s="71">
        <v>2</v>
      </c>
      <c r="T22" s="75">
        <v>13421.62</v>
      </c>
      <c r="U22" s="75">
        <v>1663.51</v>
      </c>
      <c r="V22" s="75">
        <v>11758.11</v>
      </c>
      <c r="W22" s="75">
        <v>979.84</v>
      </c>
      <c r="X22" s="75">
        <v>0</v>
      </c>
      <c r="Y22" s="92"/>
      <c r="Z22" s="75">
        <v>0</v>
      </c>
      <c r="AA22" s="92"/>
      <c r="AB22" s="97"/>
      <c r="AC22" s="98"/>
      <c r="AD22" s="31"/>
      <c r="AE22" s="75" t="s">
        <v>872</v>
      </c>
      <c r="AF22" s="75" t="s">
        <v>872</v>
      </c>
      <c r="AG22" s="92"/>
      <c r="AH22" s="92">
        <v>0</v>
      </c>
      <c r="AI22" s="31"/>
      <c r="AJ22" s="75"/>
      <c r="AK22" s="75">
        <f t="shared" si="0"/>
        <v>0</v>
      </c>
      <c r="AL22" s="75">
        <f t="shared" si="1"/>
        <v>11758.11</v>
      </c>
      <c r="AN22" s="250"/>
      <c r="AO22" s="250"/>
    </row>
    <row r="23" spans="1:41" s="14" customFormat="1" x14ac:dyDescent="0.25">
      <c r="A23" s="7" t="s">
        <v>108</v>
      </c>
      <c r="B23" s="6" t="s">
        <v>112</v>
      </c>
      <c r="C23" s="7" t="s">
        <v>113</v>
      </c>
      <c r="D23" s="8" t="s">
        <v>114</v>
      </c>
      <c r="E23" s="7" t="s">
        <v>115</v>
      </c>
      <c r="F23" s="9">
        <v>1</v>
      </c>
      <c r="G23" s="7" t="s">
        <v>116</v>
      </c>
      <c r="H23" s="7" t="s">
        <v>117</v>
      </c>
      <c r="I23" s="19" t="s">
        <v>118</v>
      </c>
      <c r="J23" s="10">
        <v>1</v>
      </c>
      <c r="K23" s="11">
        <v>0.5</v>
      </c>
      <c r="L23" s="12">
        <v>0.5</v>
      </c>
      <c r="M23" s="13" t="s">
        <v>27</v>
      </c>
      <c r="N23" s="12">
        <v>0</v>
      </c>
      <c r="O23" s="13" t="s">
        <v>27</v>
      </c>
      <c r="P23" s="12">
        <v>0</v>
      </c>
      <c r="Q23" s="13" t="s">
        <v>27</v>
      </c>
      <c r="R23" s="12">
        <v>0</v>
      </c>
      <c r="S23" s="71">
        <v>0.5</v>
      </c>
      <c r="T23" s="75">
        <v>3355.4</v>
      </c>
      <c r="U23" s="75">
        <v>415.88</v>
      </c>
      <c r="V23" s="75">
        <v>2939.52</v>
      </c>
      <c r="W23" s="75">
        <v>244.96</v>
      </c>
      <c r="X23" s="75">
        <v>731.47074999999995</v>
      </c>
      <c r="Y23" s="92">
        <v>1671</v>
      </c>
      <c r="Z23" s="75">
        <v>7.4312499999999995</v>
      </c>
      <c r="AA23" s="92">
        <v>1</v>
      </c>
      <c r="AB23" s="97"/>
      <c r="AC23" s="98"/>
      <c r="AD23" s="31"/>
      <c r="AE23" s="75" t="s">
        <v>872</v>
      </c>
      <c r="AF23" s="75" t="s">
        <v>872</v>
      </c>
      <c r="AG23" s="92">
        <v>1</v>
      </c>
      <c r="AH23" s="92">
        <v>1673</v>
      </c>
      <c r="AI23" s="31"/>
      <c r="AJ23" s="75">
        <v>459.72</v>
      </c>
      <c r="AK23" s="75">
        <f t="shared" si="0"/>
        <v>1198.6219999999998</v>
      </c>
      <c r="AL23" s="75">
        <f t="shared" si="1"/>
        <v>4138.1419999999998</v>
      </c>
      <c r="AN23" s="250"/>
      <c r="AO23" s="250"/>
    </row>
    <row r="24" spans="1:41" s="14" customFormat="1" x14ac:dyDescent="0.25">
      <c r="A24" s="7" t="s">
        <v>108</v>
      </c>
      <c r="B24" s="6" t="s">
        <v>119</v>
      </c>
      <c r="C24" s="7" t="s">
        <v>120</v>
      </c>
      <c r="D24" s="8" t="s">
        <v>114</v>
      </c>
      <c r="E24" s="7" t="s">
        <v>115</v>
      </c>
      <c r="F24" s="9">
        <v>1</v>
      </c>
      <c r="G24" s="7" t="s">
        <v>121</v>
      </c>
      <c r="H24" s="7" t="s">
        <v>122</v>
      </c>
      <c r="I24" s="7" t="s">
        <v>123</v>
      </c>
      <c r="J24" s="10">
        <v>1</v>
      </c>
      <c r="K24" s="11">
        <v>0.09</v>
      </c>
      <c r="L24" s="12">
        <v>0.09</v>
      </c>
      <c r="M24" s="13" t="s">
        <v>106</v>
      </c>
      <c r="N24" s="12">
        <v>0.09</v>
      </c>
      <c r="O24" s="13" t="s">
        <v>27</v>
      </c>
      <c r="P24" s="12">
        <v>0</v>
      </c>
      <c r="Q24" s="13" t="s">
        <v>27</v>
      </c>
      <c r="R24" s="12">
        <v>0</v>
      </c>
      <c r="S24" s="71">
        <v>0.18</v>
      </c>
      <c r="T24" s="75">
        <v>1207.95</v>
      </c>
      <c r="U24" s="75">
        <v>149.72</v>
      </c>
      <c r="V24" s="75">
        <v>1058.23</v>
      </c>
      <c r="W24" s="75">
        <v>88.19</v>
      </c>
      <c r="X24" s="75">
        <v>109.74674999999998</v>
      </c>
      <c r="Y24" s="92">
        <v>231</v>
      </c>
      <c r="Z24" s="75">
        <v>7.4312499999999995</v>
      </c>
      <c r="AA24" s="92">
        <v>1</v>
      </c>
      <c r="AB24" s="97">
        <v>63.75</v>
      </c>
      <c r="AC24" s="98">
        <v>0.75</v>
      </c>
      <c r="AD24" s="31"/>
      <c r="AE24" s="75" t="s">
        <v>872</v>
      </c>
      <c r="AF24" s="75" t="s">
        <v>872</v>
      </c>
      <c r="AG24" s="92">
        <v>1</v>
      </c>
      <c r="AH24" s="92">
        <v>233</v>
      </c>
      <c r="AI24" s="31"/>
      <c r="AJ24" s="75">
        <v>203.03</v>
      </c>
      <c r="AK24" s="75">
        <f t="shared" si="0"/>
        <v>383.95799999999997</v>
      </c>
      <c r="AL24" s="75">
        <f t="shared" si="1"/>
        <v>1442.1880000000001</v>
      </c>
      <c r="AN24" s="250"/>
      <c r="AO24" s="250"/>
    </row>
    <row r="25" spans="1:41" s="14" customFormat="1" x14ac:dyDescent="0.25">
      <c r="A25" s="7" t="s">
        <v>108</v>
      </c>
      <c r="B25" s="6" t="s">
        <v>124</v>
      </c>
      <c r="C25" s="7" t="s">
        <v>120</v>
      </c>
      <c r="D25" s="8" t="s">
        <v>114</v>
      </c>
      <c r="E25" s="7" t="s">
        <v>115</v>
      </c>
      <c r="F25" s="9">
        <v>1</v>
      </c>
      <c r="G25" s="7" t="s">
        <v>125</v>
      </c>
      <c r="H25" s="7" t="s">
        <v>126</v>
      </c>
      <c r="I25" s="7" t="s">
        <v>127</v>
      </c>
      <c r="J25" s="10">
        <v>1</v>
      </c>
      <c r="K25" s="11">
        <v>0.27100000000000002</v>
      </c>
      <c r="L25" s="12">
        <v>0.27100000000000002</v>
      </c>
      <c r="M25" s="13" t="s">
        <v>106</v>
      </c>
      <c r="N25" s="12">
        <v>0.27100000000000002</v>
      </c>
      <c r="O25" s="13" t="s">
        <v>27</v>
      </c>
      <c r="P25" s="12">
        <v>0</v>
      </c>
      <c r="Q25" s="13" t="s">
        <v>27</v>
      </c>
      <c r="R25" s="12">
        <v>0</v>
      </c>
      <c r="S25" s="71">
        <v>0.54200000000000004</v>
      </c>
      <c r="T25" s="75">
        <v>3637.26</v>
      </c>
      <c r="U25" s="75">
        <v>450.81</v>
      </c>
      <c r="V25" s="75">
        <v>3186.4500000000003</v>
      </c>
      <c r="W25" s="75">
        <v>265.54000000000002</v>
      </c>
      <c r="X25" s="75">
        <v>7760.2545</v>
      </c>
      <c r="Y25" s="92">
        <v>13663</v>
      </c>
      <c r="Z25" s="75">
        <v>1354.9679999999998</v>
      </c>
      <c r="AA25" s="92">
        <v>199</v>
      </c>
      <c r="AB25" s="97">
        <v>361.25</v>
      </c>
      <c r="AC25" s="98">
        <v>4.25</v>
      </c>
      <c r="AD25" s="31"/>
      <c r="AE25" s="75" t="s">
        <v>872</v>
      </c>
      <c r="AF25" s="75" t="s">
        <v>872</v>
      </c>
      <c r="AG25" s="92">
        <v>199</v>
      </c>
      <c r="AH25" s="92">
        <v>14061</v>
      </c>
      <c r="AI25" s="31"/>
      <c r="AJ25" s="75"/>
      <c r="AK25" s="75">
        <f t="shared" si="0"/>
        <v>9476.4724999999999</v>
      </c>
      <c r="AL25" s="75">
        <f t="shared" si="1"/>
        <v>12662.922500000001</v>
      </c>
      <c r="AN25" s="250"/>
      <c r="AO25" s="250"/>
    </row>
    <row r="26" spans="1:41" s="14" customFormat="1" x14ac:dyDescent="0.25">
      <c r="A26" s="7" t="s">
        <v>108</v>
      </c>
      <c r="B26" s="6" t="s">
        <v>128</v>
      </c>
      <c r="C26" s="7" t="s">
        <v>113</v>
      </c>
      <c r="D26" s="8" t="s">
        <v>114</v>
      </c>
      <c r="E26" s="7" t="s">
        <v>115</v>
      </c>
      <c r="F26" s="9">
        <v>1</v>
      </c>
      <c r="G26" s="7" t="s">
        <v>116</v>
      </c>
      <c r="H26" s="7" t="s">
        <v>129</v>
      </c>
      <c r="I26" s="7" t="s">
        <v>130</v>
      </c>
      <c r="J26" s="10">
        <v>1</v>
      </c>
      <c r="K26" s="11">
        <v>0.5</v>
      </c>
      <c r="L26" s="12">
        <v>0.5</v>
      </c>
      <c r="M26" s="13" t="s">
        <v>27</v>
      </c>
      <c r="N26" s="12">
        <v>0</v>
      </c>
      <c r="O26" s="13" t="s">
        <v>27</v>
      </c>
      <c r="P26" s="12">
        <v>0</v>
      </c>
      <c r="Q26" s="13" t="s">
        <v>27</v>
      </c>
      <c r="R26" s="12">
        <v>0</v>
      </c>
      <c r="S26" s="71">
        <v>0.5</v>
      </c>
      <c r="T26" s="75">
        <v>3355.4</v>
      </c>
      <c r="U26" s="75">
        <v>415.88</v>
      </c>
      <c r="V26" s="75">
        <v>2939.52</v>
      </c>
      <c r="W26" s="75">
        <v>244.96</v>
      </c>
      <c r="X26" s="75">
        <v>66.13300000000001</v>
      </c>
      <c r="Y26" s="92">
        <v>219</v>
      </c>
      <c r="Z26" s="75">
        <v>25.368749999999999</v>
      </c>
      <c r="AA26" s="92">
        <v>4</v>
      </c>
      <c r="AB26" s="97"/>
      <c r="AC26" s="98"/>
      <c r="AD26" s="31"/>
      <c r="AE26" s="75" t="s">
        <v>872</v>
      </c>
      <c r="AF26" s="75" t="s">
        <v>872</v>
      </c>
      <c r="AG26" s="92">
        <v>4</v>
      </c>
      <c r="AH26" s="92">
        <v>227</v>
      </c>
      <c r="AI26" s="31"/>
      <c r="AJ26" s="75"/>
      <c r="AK26" s="75">
        <f t="shared" si="0"/>
        <v>91.501750000000015</v>
      </c>
      <c r="AL26" s="75">
        <f t="shared" si="1"/>
        <v>3031.0217499999999</v>
      </c>
      <c r="AN26" s="250"/>
      <c r="AO26" s="250"/>
    </row>
    <row r="27" spans="1:41" s="14" customFormat="1" x14ac:dyDescent="0.25">
      <c r="A27" s="7" t="s">
        <v>108</v>
      </c>
      <c r="B27" s="6" t="s">
        <v>135</v>
      </c>
      <c r="C27" s="7" t="s">
        <v>120</v>
      </c>
      <c r="D27" s="8" t="s">
        <v>114</v>
      </c>
      <c r="E27" s="7" t="s">
        <v>115</v>
      </c>
      <c r="F27" s="9">
        <v>1</v>
      </c>
      <c r="G27" s="7" t="s">
        <v>136</v>
      </c>
      <c r="H27" s="7" t="s">
        <v>137</v>
      </c>
      <c r="I27" s="7" t="s">
        <v>138</v>
      </c>
      <c r="J27" s="10">
        <v>1</v>
      </c>
      <c r="K27" s="11">
        <v>0.09</v>
      </c>
      <c r="L27" s="12">
        <v>0.09</v>
      </c>
      <c r="M27" s="13" t="s">
        <v>106</v>
      </c>
      <c r="N27" s="12">
        <v>0.09</v>
      </c>
      <c r="O27" s="13" t="s">
        <v>27</v>
      </c>
      <c r="P27" s="12">
        <v>0</v>
      </c>
      <c r="Q27" s="13" t="s">
        <v>27</v>
      </c>
      <c r="R27" s="12">
        <v>0</v>
      </c>
      <c r="S27" s="71">
        <v>0.18</v>
      </c>
      <c r="T27" s="75">
        <v>1207.95</v>
      </c>
      <c r="U27" s="75">
        <v>149.72</v>
      </c>
      <c r="V27" s="75">
        <v>1058.23</v>
      </c>
      <c r="W27" s="75">
        <v>88.19</v>
      </c>
      <c r="X27" s="75">
        <v>2623.4772499999995</v>
      </c>
      <c r="Y27" s="92">
        <v>3847</v>
      </c>
      <c r="Z27" s="75">
        <v>475.59999999999997</v>
      </c>
      <c r="AA27" s="92">
        <v>61</v>
      </c>
      <c r="AB27" s="97"/>
      <c r="AC27" s="98"/>
      <c r="AD27" s="31">
        <v>56.879999999999995</v>
      </c>
      <c r="AE27" s="75" t="s">
        <v>872</v>
      </c>
      <c r="AF27" s="75" t="s">
        <v>872</v>
      </c>
      <c r="AG27" s="92">
        <v>61</v>
      </c>
      <c r="AH27" s="92">
        <v>3969</v>
      </c>
      <c r="AI27" s="31"/>
      <c r="AJ27" s="75">
        <v>290.41000000000003</v>
      </c>
      <c r="AK27" s="75">
        <f t="shared" si="0"/>
        <v>3446.3672499999993</v>
      </c>
      <c r="AL27" s="75">
        <f t="shared" si="1"/>
        <v>4504.5972499999989</v>
      </c>
      <c r="AN27" s="250"/>
      <c r="AO27" s="250"/>
    </row>
    <row r="28" spans="1:41" s="14" customFormat="1" x14ac:dyDescent="0.25">
      <c r="A28" s="23" t="s">
        <v>108</v>
      </c>
      <c r="B28" s="20" t="s">
        <v>169</v>
      </c>
      <c r="C28" s="23" t="s">
        <v>120</v>
      </c>
      <c r="D28" s="22" t="s">
        <v>114</v>
      </c>
      <c r="E28" s="23" t="s">
        <v>115</v>
      </c>
      <c r="F28" s="24">
        <v>1</v>
      </c>
      <c r="G28" s="23" t="s">
        <v>136</v>
      </c>
      <c r="H28" s="21" t="s">
        <v>170</v>
      </c>
      <c r="I28" s="23" t="s">
        <v>171</v>
      </c>
      <c r="J28" s="25">
        <v>1</v>
      </c>
      <c r="K28" s="26">
        <v>0.11899999999999999</v>
      </c>
      <c r="L28" s="27">
        <v>0.11899999999999999</v>
      </c>
      <c r="M28" s="28" t="s">
        <v>106</v>
      </c>
      <c r="N28" s="27">
        <v>0.11899999999999999</v>
      </c>
      <c r="O28" s="28" t="s">
        <v>27</v>
      </c>
      <c r="P28" s="27">
        <v>0</v>
      </c>
      <c r="Q28" s="28" t="s">
        <v>27</v>
      </c>
      <c r="R28" s="27">
        <v>0</v>
      </c>
      <c r="S28" s="72">
        <v>0.23799999999999999</v>
      </c>
      <c r="T28" s="75">
        <v>1597.17</v>
      </c>
      <c r="U28" s="75">
        <v>197.96</v>
      </c>
      <c r="V28" s="75">
        <v>1399.21</v>
      </c>
      <c r="W28" s="75">
        <v>116.6</v>
      </c>
      <c r="X28" s="75">
        <v>4531.1867499999998</v>
      </c>
      <c r="Y28" s="92">
        <v>2991</v>
      </c>
      <c r="Z28" s="75">
        <v>20.243749999999999</v>
      </c>
      <c r="AA28" s="92">
        <v>5</v>
      </c>
      <c r="AB28" s="97">
        <v>63.75</v>
      </c>
      <c r="AC28" s="98">
        <v>0.75</v>
      </c>
      <c r="AD28" s="31">
        <v>3.7</v>
      </c>
      <c r="AE28" s="75">
        <v>2675.8240000000001</v>
      </c>
      <c r="AF28" s="75">
        <v>45.007749999999994</v>
      </c>
      <c r="AG28" s="92">
        <v>5</v>
      </c>
      <c r="AH28" s="92">
        <v>3001</v>
      </c>
      <c r="AI28" s="31"/>
      <c r="AJ28" s="75"/>
      <c r="AK28" s="75">
        <f t="shared" si="0"/>
        <v>7339.7122499999996</v>
      </c>
      <c r="AL28" s="75">
        <f t="shared" si="1"/>
        <v>8738.9222499999996</v>
      </c>
      <c r="AN28" s="250"/>
      <c r="AO28" s="250"/>
    </row>
    <row r="29" spans="1:41" s="14" customFormat="1" x14ac:dyDescent="0.25">
      <c r="A29" s="7" t="s">
        <v>108</v>
      </c>
      <c r="B29" s="6" t="s">
        <v>172</v>
      </c>
      <c r="C29" s="7" t="s">
        <v>120</v>
      </c>
      <c r="D29" s="8" t="s">
        <v>114</v>
      </c>
      <c r="E29" s="7" t="s">
        <v>115</v>
      </c>
      <c r="F29" s="9">
        <v>1</v>
      </c>
      <c r="G29" s="7" t="s">
        <v>125</v>
      </c>
      <c r="H29" s="7" t="s">
        <v>173</v>
      </c>
      <c r="I29" s="7" t="s">
        <v>174</v>
      </c>
      <c r="J29" s="10">
        <v>1</v>
      </c>
      <c r="K29" s="11">
        <v>4.2999999999999997E-2</v>
      </c>
      <c r="L29" s="12">
        <v>4.2999999999999997E-2</v>
      </c>
      <c r="M29" s="13" t="s">
        <v>106</v>
      </c>
      <c r="N29" s="12">
        <v>4.2999999999999997E-2</v>
      </c>
      <c r="O29" s="13" t="s">
        <v>27</v>
      </c>
      <c r="P29" s="12">
        <v>0</v>
      </c>
      <c r="Q29" s="13" t="s">
        <v>27</v>
      </c>
      <c r="R29" s="12">
        <v>0</v>
      </c>
      <c r="S29" s="71">
        <v>8.5999999999999993E-2</v>
      </c>
      <c r="T29" s="75">
        <v>577.13</v>
      </c>
      <c r="U29" s="75">
        <v>71.53</v>
      </c>
      <c r="V29" s="75">
        <v>505.6</v>
      </c>
      <c r="W29" s="75">
        <v>42.13</v>
      </c>
      <c r="X29" s="75">
        <v>0</v>
      </c>
      <c r="Y29" s="92"/>
      <c r="Z29" s="75">
        <v>0</v>
      </c>
      <c r="AA29" s="92"/>
      <c r="AB29" s="97"/>
      <c r="AC29" s="98"/>
      <c r="AD29" s="31"/>
      <c r="AE29" s="75" t="s">
        <v>872</v>
      </c>
      <c r="AF29" s="75" t="s">
        <v>872</v>
      </c>
      <c r="AG29" s="92"/>
      <c r="AH29" s="92">
        <v>0</v>
      </c>
      <c r="AI29" s="31"/>
      <c r="AJ29" s="75"/>
      <c r="AK29" s="75">
        <f t="shared" si="0"/>
        <v>0</v>
      </c>
      <c r="AL29" s="75">
        <f t="shared" si="1"/>
        <v>505.6</v>
      </c>
      <c r="AN29" s="250"/>
      <c r="AO29" s="250"/>
    </row>
    <row r="30" spans="1:41" s="14" customFormat="1" ht="30" x14ac:dyDescent="0.25">
      <c r="A30" s="23" t="s">
        <v>108</v>
      </c>
      <c r="B30" s="23" t="s">
        <v>149</v>
      </c>
      <c r="C30" s="21" t="s">
        <v>150</v>
      </c>
      <c r="D30" s="23" t="s">
        <v>151</v>
      </c>
      <c r="E30" s="23" t="s">
        <v>146</v>
      </c>
      <c r="F30" s="23">
        <v>1</v>
      </c>
      <c r="G30" s="23" t="s">
        <v>136</v>
      </c>
      <c r="H30" s="23" t="s">
        <v>152</v>
      </c>
      <c r="I30" s="23" t="s">
        <v>153</v>
      </c>
      <c r="J30" s="25">
        <v>1</v>
      </c>
      <c r="K30" s="26">
        <v>1</v>
      </c>
      <c r="L30" s="23">
        <v>1</v>
      </c>
      <c r="M30" s="23" t="s">
        <v>27</v>
      </c>
      <c r="N30" s="23">
        <v>0</v>
      </c>
      <c r="O30" s="28" t="s">
        <v>27</v>
      </c>
      <c r="P30" s="27">
        <v>0</v>
      </c>
      <c r="Q30" s="28" t="s">
        <v>27</v>
      </c>
      <c r="R30" s="27">
        <v>0</v>
      </c>
      <c r="S30" s="72">
        <v>1</v>
      </c>
      <c r="T30" s="75">
        <v>6710.81</v>
      </c>
      <c r="U30" s="75">
        <v>831.75</v>
      </c>
      <c r="V30" s="75">
        <v>5879.06</v>
      </c>
      <c r="W30" s="75">
        <v>489.92</v>
      </c>
      <c r="X30" s="75">
        <v>12904.422</v>
      </c>
      <c r="Y30" s="92">
        <v>23053</v>
      </c>
      <c r="Z30" s="75">
        <v>21.422499999999996</v>
      </c>
      <c r="AA30" s="92">
        <v>4</v>
      </c>
      <c r="AB30" s="97"/>
      <c r="AC30" s="98"/>
      <c r="AD30" s="31"/>
      <c r="AE30" s="75" t="s">
        <v>872</v>
      </c>
      <c r="AF30" s="75" t="s">
        <v>872</v>
      </c>
      <c r="AG30" s="92">
        <v>4</v>
      </c>
      <c r="AH30" s="92">
        <v>23061</v>
      </c>
      <c r="AI30" s="31"/>
      <c r="AJ30" s="75"/>
      <c r="AK30" s="75">
        <f t="shared" si="0"/>
        <v>12925.844500000001</v>
      </c>
      <c r="AL30" s="75">
        <f t="shared" si="1"/>
        <v>18804.904500000001</v>
      </c>
      <c r="AN30" s="250"/>
      <c r="AO30" s="250"/>
    </row>
    <row r="31" spans="1:41" s="14" customFormat="1" ht="30" x14ac:dyDescent="0.25">
      <c r="A31" s="23" t="s">
        <v>108</v>
      </c>
      <c r="B31" s="20" t="s">
        <v>181</v>
      </c>
      <c r="C31" s="23" t="s">
        <v>182</v>
      </c>
      <c r="D31" s="23" t="s">
        <v>58</v>
      </c>
      <c r="E31" s="23" t="s">
        <v>59</v>
      </c>
      <c r="F31" s="24">
        <v>1</v>
      </c>
      <c r="G31" s="23" t="s">
        <v>183</v>
      </c>
      <c r="H31" s="23" t="s">
        <v>184</v>
      </c>
      <c r="I31" s="21" t="s">
        <v>185</v>
      </c>
      <c r="J31" s="25">
        <v>1</v>
      </c>
      <c r="K31" s="26">
        <v>1</v>
      </c>
      <c r="L31" s="27">
        <v>1</v>
      </c>
      <c r="M31" s="28" t="s">
        <v>27</v>
      </c>
      <c r="N31" s="27">
        <v>0</v>
      </c>
      <c r="O31" s="28" t="s">
        <v>27</v>
      </c>
      <c r="P31" s="27">
        <v>0</v>
      </c>
      <c r="Q31" s="28" t="s">
        <v>27</v>
      </c>
      <c r="R31" s="27">
        <v>0</v>
      </c>
      <c r="S31" s="72">
        <v>1</v>
      </c>
      <c r="T31" s="75">
        <v>6710.81</v>
      </c>
      <c r="U31" s="75">
        <v>831.75</v>
      </c>
      <c r="V31" s="75">
        <v>5879.06</v>
      </c>
      <c r="W31" s="75">
        <v>489.92</v>
      </c>
      <c r="X31" s="75">
        <v>0</v>
      </c>
      <c r="Y31" s="92"/>
      <c r="Z31" s="75">
        <v>0</v>
      </c>
      <c r="AA31" s="92"/>
      <c r="AB31" s="97"/>
      <c r="AC31" s="98"/>
      <c r="AD31" s="31"/>
      <c r="AE31" s="75" t="s">
        <v>872</v>
      </c>
      <c r="AF31" s="75" t="s">
        <v>872</v>
      </c>
      <c r="AG31" s="92"/>
      <c r="AH31" s="92">
        <v>0</v>
      </c>
      <c r="AI31" s="31"/>
      <c r="AJ31" s="75"/>
      <c r="AK31" s="75">
        <f t="shared" si="0"/>
        <v>0</v>
      </c>
      <c r="AL31" s="75">
        <f t="shared" si="1"/>
        <v>5879.06</v>
      </c>
      <c r="AN31" s="250"/>
      <c r="AO31" s="250"/>
    </row>
    <row r="32" spans="1:41" s="14" customFormat="1" x14ac:dyDescent="0.25">
      <c r="A32" s="23" t="s">
        <v>108</v>
      </c>
      <c r="B32" s="20" t="s">
        <v>189</v>
      </c>
      <c r="C32" s="23" t="s">
        <v>190</v>
      </c>
      <c r="D32" s="21" t="s">
        <v>771</v>
      </c>
      <c r="E32" s="23" t="s">
        <v>191</v>
      </c>
      <c r="F32" s="24">
        <v>3</v>
      </c>
      <c r="G32" s="23" t="s">
        <v>136</v>
      </c>
      <c r="H32" s="21" t="s">
        <v>192</v>
      </c>
      <c r="I32" s="23" t="s">
        <v>193</v>
      </c>
      <c r="J32" s="25">
        <v>1</v>
      </c>
      <c r="K32" s="26">
        <v>1</v>
      </c>
      <c r="L32" s="27">
        <v>1</v>
      </c>
      <c r="M32" s="28" t="s">
        <v>27</v>
      </c>
      <c r="N32" s="27">
        <v>0</v>
      </c>
      <c r="O32" s="28" t="s">
        <v>27</v>
      </c>
      <c r="P32" s="27">
        <v>0</v>
      </c>
      <c r="Q32" s="28" t="s">
        <v>27</v>
      </c>
      <c r="R32" s="27">
        <v>0</v>
      </c>
      <c r="S32" s="72">
        <v>1</v>
      </c>
      <c r="T32" s="75">
        <v>6710.81</v>
      </c>
      <c r="U32" s="75">
        <v>831.75</v>
      </c>
      <c r="V32" s="75">
        <v>5879.06</v>
      </c>
      <c r="W32" s="75">
        <v>489.92</v>
      </c>
      <c r="X32" s="75">
        <v>11720.700749999996</v>
      </c>
      <c r="Y32" s="92">
        <v>22801</v>
      </c>
      <c r="Z32" s="75">
        <v>66.727500000000006</v>
      </c>
      <c r="AA32" s="92">
        <v>10</v>
      </c>
      <c r="AB32" s="97">
        <v>63.75</v>
      </c>
      <c r="AC32" s="98">
        <v>0.75</v>
      </c>
      <c r="AD32" s="31"/>
      <c r="AE32" s="75" t="s">
        <v>872</v>
      </c>
      <c r="AF32" s="75" t="s">
        <v>872</v>
      </c>
      <c r="AG32" s="92">
        <v>10</v>
      </c>
      <c r="AH32" s="92">
        <v>22821</v>
      </c>
      <c r="AI32" s="31"/>
      <c r="AJ32" s="75"/>
      <c r="AK32" s="75">
        <f t="shared" si="0"/>
        <v>11851.178249999997</v>
      </c>
      <c r="AL32" s="75">
        <f t="shared" si="1"/>
        <v>17730.238249999999</v>
      </c>
      <c r="AN32" s="250"/>
      <c r="AO32" s="250"/>
    </row>
    <row r="33" spans="1:41" s="14" customFormat="1" x14ac:dyDescent="0.25">
      <c r="A33" s="16" t="s">
        <v>108</v>
      </c>
      <c r="B33" s="6" t="s">
        <v>107</v>
      </c>
      <c r="C33" s="16" t="s">
        <v>40</v>
      </c>
      <c r="D33" s="17" t="s">
        <v>40</v>
      </c>
      <c r="E33" s="17" t="s">
        <v>40</v>
      </c>
      <c r="F33" s="16"/>
      <c r="G33" s="16" t="s">
        <v>109</v>
      </c>
      <c r="H33" s="16" t="s">
        <v>110</v>
      </c>
      <c r="I33" s="16" t="s">
        <v>111</v>
      </c>
      <c r="J33" s="10">
        <v>0</v>
      </c>
      <c r="K33" s="11">
        <v>0</v>
      </c>
      <c r="L33" s="12">
        <v>0</v>
      </c>
      <c r="M33" s="13" t="s">
        <v>27</v>
      </c>
      <c r="N33" s="12">
        <v>0</v>
      </c>
      <c r="O33" s="13" t="s">
        <v>27</v>
      </c>
      <c r="P33" s="12">
        <v>0</v>
      </c>
      <c r="Q33" s="13" t="s">
        <v>27</v>
      </c>
      <c r="R33" s="12">
        <v>0</v>
      </c>
      <c r="S33" s="71">
        <v>0</v>
      </c>
      <c r="T33" s="75">
        <v>0</v>
      </c>
      <c r="U33" s="75">
        <v>0</v>
      </c>
      <c r="V33" s="75">
        <v>0</v>
      </c>
      <c r="W33" s="75">
        <v>0</v>
      </c>
      <c r="X33" s="75">
        <v>9.8297499999999989</v>
      </c>
      <c r="Y33" s="92">
        <v>13</v>
      </c>
      <c r="Z33" s="75">
        <v>7.38</v>
      </c>
      <c r="AA33" s="92">
        <v>1</v>
      </c>
      <c r="AB33" s="97"/>
      <c r="AC33" s="98"/>
      <c r="AD33" s="31"/>
      <c r="AE33" s="75" t="s">
        <v>872</v>
      </c>
      <c r="AF33" s="75" t="s">
        <v>872</v>
      </c>
      <c r="AG33" s="92">
        <v>1</v>
      </c>
      <c r="AH33" s="92">
        <v>15</v>
      </c>
      <c r="AI33" s="31"/>
      <c r="AJ33" s="75"/>
      <c r="AK33" s="75">
        <f t="shared" si="0"/>
        <v>17.20975</v>
      </c>
      <c r="AL33" s="75">
        <f t="shared" si="1"/>
        <v>17.20975</v>
      </c>
      <c r="AN33" s="250"/>
      <c r="AO33" s="250"/>
    </row>
    <row r="34" spans="1:41" s="14" customFormat="1" x14ac:dyDescent="0.25">
      <c r="A34" s="16" t="s">
        <v>108</v>
      </c>
      <c r="B34" s="6" t="s">
        <v>131</v>
      </c>
      <c r="C34" s="16" t="s">
        <v>40</v>
      </c>
      <c r="D34" s="17" t="s">
        <v>40</v>
      </c>
      <c r="E34" s="7" t="s">
        <v>132</v>
      </c>
      <c r="F34" s="16"/>
      <c r="G34" s="16" t="s">
        <v>109</v>
      </c>
      <c r="H34" s="16" t="s">
        <v>133</v>
      </c>
      <c r="I34" s="16" t="s">
        <v>134</v>
      </c>
      <c r="J34" s="10">
        <v>0</v>
      </c>
      <c r="K34" s="11">
        <v>0</v>
      </c>
      <c r="L34" s="12">
        <v>0</v>
      </c>
      <c r="M34" s="13" t="s">
        <v>27</v>
      </c>
      <c r="N34" s="12">
        <v>0</v>
      </c>
      <c r="O34" s="13" t="s">
        <v>27</v>
      </c>
      <c r="P34" s="12">
        <v>0</v>
      </c>
      <c r="Q34" s="13" t="s">
        <v>27</v>
      </c>
      <c r="R34" s="12">
        <v>0</v>
      </c>
      <c r="S34" s="71">
        <v>0</v>
      </c>
      <c r="T34" s="75">
        <v>0</v>
      </c>
      <c r="U34" s="75">
        <v>0</v>
      </c>
      <c r="V34" s="75">
        <v>0</v>
      </c>
      <c r="W34" s="75">
        <v>0</v>
      </c>
      <c r="X34" s="75">
        <v>0.38949999999999996</v>
      </c>
      <c r="Y34" s="92">
        <v>1</v>
      </c>
      <c r="Z34" s="75">
        <v>0</v>
      </c>
      <c r="AA34" s="92"/>
      <c r="AB34" s="97"/>
      <c r="AC34" s="98"/>
      <c r="AD34" s="31"/>
      <c r="AE34" s="75" t="s">
        <v>872</v>
      </c>
      <c r="AF34" s="75" t="s">
        <v>872</v>
      </c>
      <c r="AG34" s="92"/>
      <c r="AH34" s="92">
        <v>1</v>
      </c>
      <c r="AI34" s="31"/>
      <c r="AJ34" s="75"/>
      <c r="AK34" s="75">
        <f t="shared" si="0"/>
        <v>0.38949999999999996</v>
      </c>
      <c r="AL34" s="75">
        <f t="shared" si="1"/>
        <v>0.38949999999999996</v>
      </c>
      <c r="AN34" s="250"/>
      <c r="AO34" s="250"/>
    </row>
    <row r="35" spans="1:41" s="14" customFormat="1" ht="30" x14ac:dyDescent="0.25">
      <c r="A35" s="160" t="s">
        <v>108</v>
      </c>
      <c r="B35" s="20" t="s">
        <v>145</v>
      </c>
      <c r="C35" s="160" t="s">
        <v>40</v>
      </c>
      <c r="D35" s="161" t="s">
        <v>40</v>
      </c>
      <c r="E35" s="163" t="s">
        <v>146</v>
      </c>
      <c r="F35" s="24">
        <v>1</v>
      </c>
      <c r="G35" s="23" t="s">
        <v>136</v>
      </c>
      <c r="H35" s="21" t="s">
        <v>147</v>
      </c>
      <c r="I35" s="160" t="s">
        <v>148</v>
      </c>
      <c r="J35" s="25">
        <v>0</v>
      </c>
      <c r="K35" s="26">
        <v>0</v>
      </c>
      <c r="L35" s="27">
        <v>0</v>
      </c>
      <c r="M35" s="28" t="s">
        <v>27</v>
      </c>
      <c r="N35" s="27">
        <v>0</v>
      </c>
      <c r="O35" s="28" t="s">
        <v>27</v>
      </c>
      <c r="P35" s="27">
        <v>0</v>
      </c>
      <c r="Q35" s="28" t="s">
        <v>27</v>
      </c>
      <c r="R35" s="27">
        <v>0</v>
      </c>
      <c r="S35" s="72">
        <v>0</v>
      </c>
      <c r="T35" s="75">
        <v>0</v>
      </c>
      <c r="U35" s="75">
        <v>0</v>
      </c>
      <c r="V35" s="75">
        <v>0</v>
      </c>
      <c r="W35" s="75">
        <v>0</v>
      </c>
      <c r="X35" s="75">
        <v>2923.6894999999995</v>
      </c>
      <c r="Y35" s="92">
        <v>5996</v>
      </c>
      <c r="Z35" s="75">
        <v>0</v>
      </c>
      <c r="AA35" s="92"/>
      <c r="AB35" s="97"/>
      <c r="AC35" s="98"/>
      <c r="AD35" s="31"/>
      <c r="AE35" s="75" t="s">
        <v>872</v>
      </c>
      <c r="AF35" s="75" t="s">
        <v>872</v>
      </c>
      <c r="AG35" s="92"/>
      <c r="AH35" s="92">
        <v>5996</v>
      </c>
      <c r="AI35" s="31"/>
      <c r="AJ35" s="75"/>
      <c r="AK35" s="75">
        <f t="shared" si="0"/>
        <v>2923.6894999999995</v>
      </c>
      <c r="AL35" s="75">
        <f t="shared" si="1"/>
        <v>2923.6894999999995</v>
      </c>
      <c r="AN35" s="250"/>
      <c r="AO35" s="250"/>
    </row>
    <row r="36" spans="1:41" s="14" customFormat="1" x14ac:dyDescent="0.25">
      <c r="A36" s="16" t="s">
        <v>108</v>
      </c>
      <c r="B36" s="6" t="s">
        <v>154</v>
      </c>
      <c r="C36" s="16" t="s">
        <v>40</v>
      </c>
      <c r="D36" s="17" t="s">
        <v>40</v>
      </c>
      <c r="E36" s="7" t="s">
        <v>132</v>
      </c>
      <c r="F36" s="16"/>
      <c r="G36" s="7" t="s">
        <v>136</v>
      </c>
      <c r="H36" s="16" t="s">
        <v>155</v>
      </c>
      <c r="I36" s="16" t="s">
        <v>156</v>
      </c>
      <c r="J36" s="10">
        <v>0</v>
      </c>
      <c r="K36" s="11">
        <v>0</v>
      </c>
      <c r="L36" s="12">
        <v>0</v>
      </c>
      <c r="M36" s="13" t="s">
        <v>27</v>
      </c>
      <c r="N36" s="12">
        <v>0</v>
      </c>
      <c r="O36" s="13" t="s">
        <v>27</v>
      </c>
      <c r="P36" s="12">
        <v>0</v>
      </c>
      <c r="Q36" s="13" t="s">
        <v>27</v>
      </c>
      <c r="R36" s="12">
        <v>0</v>
      </c>
      <c r="S36" s="71">
        <v>0</v>
      </c>
      <c r="T36" s="75">
        <v>0</v>
      </c>
      <c r="U36" s="75">
        <v>0</v>
      </c>
      <c r="V36" s="75">
        <v>0</v>
      </c>
      <c r="W36" s="75">
        <v>0</v>
      </c>
      <c r="X36" s="75">
        <v>4626.3580000000002</v>
      </c>
      <c r="Y36" s="92">
        <v>8939</v>
      </c>
      <c r="Z36" s="75">
        <v>7.9949999999999992</v>
      </c>
      <c r="AA36" s="92">
        <v>1</v>
      </c>
      <c r="AB36" s="97"/>
      <c r="AC36" s="98"/>
      <c r="AD36" s="31"/>
      <c r="AE36" s="75" t="s">
        <v>872</v>
      </c>
      <c r="AF36" s="75" t="s">
        <v>872</v>
      </c>
      <c r="AG36" s="92">
        <v>1</v>
      </c>
      <c r="AH36" s="92">
        <v>8941</v>
      </c>
      <c r="AI36" s="31"/>
      <c r="AJ36" s="75"/>
      <c r="AK36" s="75">
        <f t="shared" si="0"/>
        <v>4634.3530000000001</v>
      </c>
      <c r="AL36" s="75">
        <f t="shared" si="1"/>
        <v>4634.3530000000001</v>
      </c>
      <c r="AN36" s="250"/>
      <c r="AO36" s="250"/>
    </row>
    <row r="37" spans="1:41" s="14" customFormat="1" x14ac:dyDescent="0.25">
      <c r="A37" s="16" t="s">
        <v>108</v>
      </c>
      <c r="B37" s="6" t="s">
        <v>166</v>
      </c>
      <c r="C37" s="16" t="s">
        <v>40</v>
      </c>
      <c r="D37" s="17" t="s">
        <v>40</v>
      </c>
      <c r="E37" s="7" t="s">
        <v>132</v>
      </c>
      <c r="F37" s="16"/>
      <c r="G37" s="7" t="s">
        <v>136</v>
      </c>
      <c r="H37" s="16" t="s">
        <v>167</v>
      </c>
      <c r="I37" s="162" t="s">
        <v>168</v>
      </c>
      <c r="J37" s="83">
        <v>0</v>
      </c>
      <c r="K37" s="11">
        <v>0</v>
      </c>
      <c r="L37" s="12">
        <v>0</v>
      </c>
      <c r="M37" s="13" t="s">
        <v>27</v>
      </c>
      <c r="N37" s="12">
        <v>0</v>
      </c>
      <c r="O37" s="13" t="s">
        <v>27</v>
      </c>
      <c r="P37" s="12">
        <v>0</v>
      </c>
      <c r="Q37" s="13" t="s">
        <v>27</v>
      </c>
      <c r="R37" s="12">
        <v>0</v>
      </c>
      <c r="S37" s="71">
        <v>0</v>
      </c>
      <c r="T37" s="75">
        <v>0</v>
      </c>
      <c r="U37" s="75">
        <v>0</v>
      </c>
      <c r="V37" s="75">
        <v>0</v>
      </c>
      <c r="W37" s="75">
        <v>0</v>
      </c>
      <c r="X37" s="75">
        <v>1081.4467499999998</v>
      </c>
      <c r="Y37" s="92">
        <v>2102</v>
      </c>
      <c r="Z37" s="75">
        <v>141.85999999999999</v>
      </c>
      <c r="AA37" s="92">
        <v>23</v>
      </c>
      <c r="AB37" s="97"/>
      <c r="AC37" s="98"/>
      <c r="AD37" s="31">
        <v>30.17</v>
      </c>
      <c r="AE37" s="75" t="s">
        <v>872</v>
      </c>
      <c r="AF37" s="75" t="s">
        <v>872</v>
      </c>
      <c r="AG37" s="92">
        <v>23</v>
      </c>
      <c r="AH37" s="92">
        <v>2148</v>
      </c>
      <c r="AI37" s="31"/>
      <c r="AJ37" s="75"/>
      <c r="AK37" s="75">
        <f t="shared" si="0"/>
        <v>1253.4767499999998</v>
      </c>
      <c r="AL37" s="75">
        <f t="shared" si="1"/>
        <v>1253.4767499999998</v>
      </c>
      <c r="AN37" s="250"/>
      <c r="AO37" s="250"/>
    </row>
    <row r="38" spans="1:41" s="14" customFormat="1" x14ac:dyDescent="0.25">
      <c r="A38" s="16" t="s">
        <v>108</v>
      </c>
      <c r="B38" s="6" t="s">
        <v>186</v>
      </c>
      <c r="C38" s="16" t="s">
        <v>40</v>
      </c>
      <c r="D38" s="17" t="s">
        <v>40</v>
      </c>
      <c r="E38" s="17" t="s">
        <v>40</v>
      </c>
      <c r="F38" s="16"/>
      <c r="G38" s="7" t="s">
        <v>116</v>
      </c>
      <c r="H38" s="16" t="s">
        <v>187</v>
      </c>
      <c r="I38" s="16" t="s">
        <v>188</v>
      </c>
      <c r="J38" s="10">
        <v>0</v>
      </c>
      <c r="K38" s="11">
        <v>0</v>
      </c>
      <c r="L38" s="12">
        <v>0</v>
      </c>
      <c r="M38" s="13" t="s">
        <v>27</v>
      </c>
      <c r="N38" s="12">
        <v>0</v>
      </c>
      <c r="O38" s="13" t="s">
        <v>27</v>
      </c>
      <c r="P38" s="12">
        <v>0</v>
      </c>
      <c r="Q38" s="13" t="s">
        <v>27</v>
      </c>
      <c r="R38" s="12">
        <v>0</v>
      </c>
      <c r="S38" s="71">
        <v>0</v>
      </c>
      <c r="T38" s="75">
        <v>0</v>
      </c>
      <c r="U38" s="75">
        <v>0</v>
      </c>
      <c r="V38" s="75">
        <v>0</v>
      </c>
      <c r="W38" s="75">
        <v>0</v>
      </c>
      <c r="X38" s="75">
        <v>4.4997500000000006</v>
      </c>
      <c r="Y38" s="92">
        <v>10</v>
      </c>
      <c r="Z38" s="75">
        <v>0</v>
      </c>
      <c r="AA38" s="92"/>
      <c r="AB38" s="97"/>
      <c r="AC38" s="98"/>
      <c r="AD38" s="31"/>
      <c r="AE38" s="75" t="s">
        <v>872</v>
      </c>
      <c r="AF38" s="75" t="s">
        <v>872</v>
      </c>
      <c r="AG38" s="92"/>
      <c r="AH38" s="92">
        <v>10</v>
      </c>
      <c r="AI38" s="31"/>
      <c r="AJ38" s="75"/>
      <c r="AK38" s="75">
        <f t="shared" si="0"/>
        <v>4.4997500000000006</v>
      </c>
      <c r="AL38" s="75">
        <f t="shared" si="1"/>
        <v>4.4997500000000006</v>
      </c>
      <c r="AN38" s="250"/>
      <c r="AO38" s="250"/>
    </row>
    <row r="39" spans="1:41" s="14" customFormat="1" x14ac:dyDescent="0.25">
      <c r="A39" s="23" t="s">
        <v>108</v>
      </c>
      <c r="B39" s="20" t="s">
        <v>139</v>
      </c>
      <c r="C39" s="21" t="s">
        <v>140</v>
      </c>
      <c r="D39" s="22" t="s">
        <v>141</v>
      </c>
      <c r="E39" s="23" t="s">
        <v>142</v>
      </c>
      <c r="F39" s="24">
        <v>1</v>
      </c>
      <c r="G39" s="23" t="s">
        <v>136</v>
      </c>
      <c r="H39" s="23" t="s">
        <v>143</v>
      </c>
      <c r="I39" s="23" t="s">
        <v>144</v>
      </c>
      <c r="J39" s="212">
        <v>1</v>
      </c>
      <c r="K39" s="26">
        <v>0.5</v>
      </c>
      <c r="L39" s="27">
        <v>0.5</v>
      </c>
      <c r="M39" s="28" t="s">
        <v>106</v>
      </c>
      <c r="N39" s="27">
        <v>0.5</v>
      </c>
      <c r="O39" s="28" t="s">
        <v>27</v>
      </c>
      <c r="P39" s="27">
        <v>0</v>
      </c>
      <c r="Q39" s="28" t="s">
        <v>27</v>
      </c>
      <c r="R39" s="27">
        <v>0</v>
      </c>
      <c r="S39" s="72">
        <v>1</v>
      </c>
      <c r="T39" s="75">
        <v>6710.81</v>
      </c>
      <c r="U39" s="75">
        <v>831.75</v>
      </c>
      <c r="V39" s="75">
        <v>5879.06</v>
      </c>
      <c r="W39" s="75">
        <v>489.92</v>
      </c>
      <c r="X39" s="75">
        <v>211.09874999999997</v>
      </c>
      <c r="Y39" s="92">
        <v>472</v>
      </c>
      <c r="Z39" s="75">
        <v>7.4312499999999995</v>
      </c>
      <c r="AA39" s="92">
        <v>1</v>
      </c>
      <c r="AB39" s="97"/>
      <c r="AC39" s="98"/>
      <c r="AD39" s="31"/>
      <c r="AE39" s="75" t="s">
        <v>872</v>
      </c>
      <c r="AF39" s="75" t="s">
        <v>872</v>
      </c>
      <c r="AG39" s="92">
        <v>1</v>
      </c>
      <c r="AH39" s="92">
        <v>474</v>
      </c>
      <c r="AI39" s="31"/>
      <c r="AJ39" s="75"/>
      <c r="AK39" s="75">
        <f t="shared" si="0"/>
        <v>218.52999999999997</v>
      </c>
      <c r="AL39" s="75">
        <f t="shared" si="1"/>
        <v>6097.59</v>
      </c>
      <c r="AN39" s="250"/>
      <c r="AO39" s="250"/>
    </row>
    <row r="40" spans="1:41" s="14" customFormat="1" x14ac:dyDescent="0.25">
      <c r="A40" s="23" t="s">
        <v>108</v>
      </c>
      <c r="B40" s="20" t="s">
        <v>163</v>
      </c>
      <c r="C40" s="21" t="s">
        <v>140</v>
      </c>
      <c r="D40" s="22" t="s">
        <v>141</v>
      </c>
      <c r="E40" s="23" t="s">
        <v>142</v>
      </c>
      <c r="F40" s="24">
        <v>1</v>
      </c>
      <c r="G40" s="23" t="s">
        <v>136</v>
      </c>
      <c r="H40" s="21" t="s">
        <v>164</v>
      </c>
      <c r="I40" s="23" t="s">
        <v>165</v>
      </c>
      <c r="J40" s="212">
        <v>1</v>
      </c>
      <c r="K40" s="26">
        <v>0.5</v>
      </c>
      <c r="L40" s="27">
        <v>0.5</v>
      </c>
      <c r="M40" s="28" t="s">
        <v>106</v>
      </c>
      <c r="N40" s="27">
        <v>0.5</v>
      </c>
      <c r="O40" s="28" t="s">
        <v>27</v>
      </c>
      <c r="P40" s="27">
        <v>0</v>
      </c>
      <c r="Q40" s="28" t="s">
        <v>27</v>
      </c>
      <c r="R40" s="27">
        <v>0</v>
      </c>
      <c r="S40" s="72">
        <v>1</v>
      </c>
      <c r="T40" s="75">
        <v>6710.81</v>
      </c>
      <c r="U40" s="75">
        <v>831.75</v>
      </c>
      <c r="V40" s="75">
        <v>5879.06</v>
      </c>
      <c r="W40" s="75">
        <v>489.92</v>
      </c>
      <c r="X40" s="75">
        <v>5793.7304999999988</v>
      </c>
      <c r="Y40" s="92">
        <v>10915</v>
      </c>
      <c r="Z40" s="75">
        <v>32.389999999999993</v>
      </c>
      <c r="AA40" s="92">
        <v>6</v>
      </c>
      <c r="AB40" s="97">
        <v>42.5</v>
      </c>
      <c r="AC40" s="98">
        <v>0.5</v>
      </c>
      <c r="AD40" s="31"/>
      <c r="AE40" s="75" t="s">
        <v>872</v>
      </c>
      <c r="AF40" s="75" t="s">
        <v>872</v>
      </c>
      <c r="AG40" s="92">
        <v>6</v>
      </c>
      <c r="AH40" s="92">
        <v>10927</v>
      </c>
      <c r="AI40" s="31"/>
      <c r="AJ40" s="75">
        <v>12.89</v>
      </c>
      <c r="AK40" s="75">
        <f t="shared" si="0"/>
        <v>5881.5104999999994</v>
      </c>
      <c r="AL40" s="75">
        <f t="shared" si="1"/>
        <v>11760.5705</v>
      </c>
      <c r="AN40" s="250"/>
      <c r="AO40" s="250"/>
    </row>
    <row r="41" spans="1:41" s="14" customFormat="1" x14ac:dyDescent="0.25">
      <c r="A41" s="23" t="s">
        <v>108</v>
      </c>
      <c r="B41" s="20" t="s">
        <v>157</v>
      </c>
      <c r="C41" s="21" t="s">
        <v>158</v>
      </c>
      <c r="D41" s="22" t="s">
        <v>159</v>
      </c>
      <c r="E41" s="23" t="s">
        <v>160</v>
      </c>
      <c r="F41" s="24">
        <v>4</v>
      </c>
      <c r="G41" s="23" t="s">
        <v>136</v>
      </c>
      <c r="H41" s="23" t="s">
        <v>161</v>
      </c>
      <c r="I41" s="23" t="s">
        <v>162</v>
      </c>
      <c r="J41" s="25">
        <v>1</v>
      </c>
      <c r="K41" s="26">
        <v>1</v>
      </c>
      <c r="L41" s="27">
        <v>1</v>
      </c>
      <c r="M41" s="28" t="s">
        <v>106</v>
      </c>
      <c r="N41" s="27">
        <v>1</v>
      </c>
      <c r="O41" s="28" t="s">
        <v>27</v>
      </c>
      <c r="P41" s="27">
        <v>0</v>
      </c>
      <c r="Q41" s="28" t="s">
        <v>27</v>
      </c>
      <c r="R41" s="27">
        <v>0</v>
      </c>
      <c r="S41" s="72">
        <v>2</v>
      </c>
      <c r="T41" s="75">
        <v>13421.62</v>
      </c>
      <c r="U41" s="75">
        <v>1663.51</v>
      </c>
      <c r="V41" s="75">
        <v>11758.11</v>
      </c>
      <c r="W41" s="75">
        <v>979.84</v>
      </c>
      <c r="X41" s="75">
        <v>8093.4102499999999</v>
      </c>
      <c r="Y41" s="92">
        <v>15231</v>
      </c>
      <c r="Z41" s="75">
        <v>60.526249999999997</v>
      </c>
      <c r="AA41" s="92">
        <v>9</v>
      </c>
      <c r="AB41" s="97"/>
      <c r="AC41" s="98"/>
      <c r="AD41" s="31">
        <v>4.59</v>
      </c>
      <c r="AE41" s="75" t="s">
        <v>872</v>
      </c>
      <c r="AF41" s="75" t="s">
        <v>872</v>
      </c>
      <c r="AG41" s="92">
        <v>9</v>
      </c>
      <c r="AH41" s="92">
        <v>15249</v>
      </c>
      <c r="AI41" s="31"/>
      <c r="AJ41" s="75"/>
      <c r="AK41" s="75">
        <f t="shared" si="0"/>
        <v>8158.5264999999999</v>
      </c>
      <c r="AL41" s="75">
        <f t="shared" si="1"/>
        <v>19916.636500000001</v>
      </c>
      <c r="AN41" s="250"/>
      <c r="AO41" s="250"/>
    </row>
    <row r="42" spans="1:41" s="14" customFormat="1" ht="30" x14ac:dyDescent="0.25">
      <c r="A42" s="23" t="s">
        <v>108</v>
      </c>
      <c r="B42" s="206" t="s">
        <v>175</v>
      </c>
      <c r="C42" s="23" t="s">
        <v>176</v>
      </c>
      <c r="D42" s="22" t="s">
        <v>177</v>
      </c>
      <c r="E42" s="23" t="s">
        <v>178</v>
      </c>
      <c r="F42" s="24">
        <v>3</v>
      </c>
      <c r="G42" s="23" t="s">
        <v>179</v>
      </c>
      <c r="H42" s="23" t="s">
        <v>125</v>
      </c>
      <c r="I42" s="23" t="s">
        <v>180</v>
      </c>
      <c r="J42" s="25">
        <v>1</v>
      </c>
      <c r="K42" s="26">
        <v>0.5</v>
      </c>
      <c r="L42" s="27">
        <v>0.5</v>
      </c>
      <c r="M42" s="28" t="s">
        <v>27</v>
      </c>
      <c r="N42" s="27">
        <v>0</v>
      </c>
      <c r="O42" s="28" t="s">
        <v>27</v>
      </c>
      <c r="P42" s="27">
        <v>0</v>
      </c>
      <c r="Q42" s="28" t="s">
        <v>27</v>
      </c>
      <c r="R42" s="27">
        <v>0</v>
      </c>
      <c r="S42" s="72">
        <v>0.5</v>
      </c>
      <c r="T42" s="75">
        <v>3355.4</v>
      </c>
      <c r="U42" s="75">
        <v>415.88</v>
      </c>
      <c r="V42" s="75">
        <v>2939.52</v>
      </c>
      <c r="W42" s="75">
        <v>244.96</v>
      </c>
      <c r="X42" s="75">
        <v>3153.8839999999996</v>
      </c>
      <c r="Y42" s="92">
        <v>4725</v>
      </c>
      <c r="Z42" s="75">
        <v>68.111250000000013</v>
      </c>
      <c r="AA42" s="92">
        <v>10</v>
      </c>
      <c r="AB42" s="97"/>
      <c r="AC42" s="98"/>
      <c r="AD42" s="31">
        <v>140.25000000000006</v>
      </c>
      <c r="AE42" s="75" t="s">
        <v>872</v>
      </c>
      <c r="AF42" s="75" t="s">
        <v>872</v>
      </c>
      <c r="AG42" s="92">
        <v>10</v>
      </c>
      <c r="AH42" s="92">
        <v>4745</v>
      </c>
      <c r="AI42" s="31"/>
      <c r="AJ42" s="75"/>
      <c r="AK42" s="75">
        <f t="shared" si="0"/>
        <v>3362.2452499999995</v>
      </c>
      <c r="AL42" s="75">
        <f t="shared" si="1"/>
        <v>6301.7652499999995</v>
      </c>
      <c r="AN42" s="250"/>
      <c r="AO42" s="250"/>
    </row>
    <row r="43" spans="1:41" s="14" customFormat="1" x14ac:dyDescent="0.25">
      <c r="A43" s="7" t="s">
        <v>196</v>
      </c>
      <c r="B43" s="6" t="s">
        <v>251</v>
      </c>
      <c r="C43" s="7" t="s">
        <v>40</v>
      </c>
      <c r="D43" s="8" t="s">
        <v>252</v>
      </c>
      <c r="E43" s="88" t="s">
        <v>210</v>
      </c>
      <c r="F43" s="9"/>
      <c r="G43" s="7" t="s">
        <v>202</v>
      </c>
      <c r="H43" s="7" t="s">
        <v>253</v>
      </c>
      <c r="I43" s="15">
        <v>503201</v>
      </c>
      <c r="J43" s="10">
        <v>0</v>
      </c>
      <c r="K43" s="11">
        <v>0</v>
      </c>
      <c r="L43" s="12">
        <v>0</v>
      </c>
      <c r="M43" s="13" t="s">
        <v>27</v>
      </c>
      <c r="N43" s="12">
        <v>0</v>
      </c>
      <c r="O43" s="13" t="s">
        <v>27</v>
      </c>
      <c r="P43" s="12">
        <v>0</v>
      </c>
      <c r="Q43" s="13" t="s">
        <v>27</v>
      </c>
      <c r="R43" s="12">
        <v>0</v>
      </c>
      <c r="S43" s="71">
        <v>0</v>
      </c>
      <c r="T43" s="75">
        <v>0</v>
      </c>
      <c r="U43" s="75">
        <v>0</v>
      </c>
      <c r="V43" s="75">
        <v>0</v>
      </c>
      <c r="W43" s="75">
        <v>0</v>
      </c>
      <c r="X43" s="75">
        <v>350.88824999999997</v>
      </c>
      <c r="Y43" s="92">
        <v>903</v>
      </c>
      <c r="Z43" s="75">
        <v>103.47375</v>
      </c>
      <c r="AA43" s="92">
        <v>12</v>
      </c>
      <c r="AB43" s="97"/>
      <c r="AC43" s="98"/>
      <c r="AD43" s="31"/>
      <c r="AE43" s="75" t="s">
        <v>872</v>
      </c>
      <c r="AF43" s="75" t="s">
        <v>872</v>
      </c>
      <c r="AG43" s="92">
        <v>12</v>
      </c>
      <c r="AH43" s="92">
        <v>927</v>
      </c>
      <c r="AI43" s="31"/>
      <c r="AJ43" s="75"/>
      <c r="AK43" s="75">
        <f t="shared" si="0"/>
        <v>454.36199999999997</v>
      </c>
      <c r="AL43" s="75">
        <f t="shared" si="1"/>
        <v>454.36199999999997</v>
      </c>
      <c r="AN43" s="250"/>
      <c r="AO43" s="250"/>
    </row>
    <row r="44" spans="1:41" s="14" customFormat="1" x14ac:dyDescent="0.25">
      <c r="A44" s="7" t="s">
        <v>196</v>
      </c>
      <c r="B44" s="6" t="s">
        <v>212</v>
      </c>
      <c r="C44" s="7" t="s">
        <v>213</v>
      </c>
      <c r="D44" s="8" t="s">
        <v>30</v>
      </c>
      <c r="E44" s="7" t="s">
        <v>31</v>
      </c>
      <c r="F44" s="9">
        <v>2</v>
      </c>
      <c r="G44" s="7" t="s">
        <v>202</v>
      </c>
      <c r="H44" s="7" t="s">
        <v>214</v>
      </c>
      <c r="I44" s="15">
        <v>502230</v>
      </c>
      <c r="J44" s="10">
        <v>2</v>
      </c>
      <c r="K44" s="11">
        <v>1</v>
      </c>
      <c r="L44" s="12">
        <v>2</v>
      </c>
      <c r="M44" s="13" t="s">
        <v>27</v>
      </c>
      <c r="N44" s="12">
        <v>0</v>
      </c>
      <c r="O44" s="13" t="s">
        <v>27</v>
      </c>
      <c r="P44" s="12">
        <v>0</v>
      </c>
      <c r="Q44" s="13" t="s">
        <v>27</v>
      </c>
      <c r="R44" s="12">
        <v>0</v>
      </c>
      <c r="S44" s="71">
        <v>2</v>
      </c>
      <c r="T44" s="75">
        <v>13421.62</v>
      </c>
      <c r="U44" s="75">
        <v>1663.51</v>
      </c>
      <c r="V44" s="75">
        <v>11758.11</v>
      </c>
      <c r="W44" s="75">
        <v>979.84</v>
      </c>
      <c r="X44" s="75">
        <v>55.688249999999996</v>
      </c>
      <c r="Y44" s="92">
        <v>126</v>
      </c>
      <c r="Z44" s="75">
        <v>0</v>
      </c>
      <c r="AA44" s="92"/>
      <c r="AB44" s="97"/>
      <c r="AC44" s="98"/>
      <c r="AD44" s="31"/>
      <c r="AE44" s="75" t="s">
        <v>872</v>
      </c>
      <c r="AF44" s="75" t="s">
        <v>872</v>
      </c>
      <c r="AG44" s="92"/>
      <c r="AH44" s="92">
        <v>126</v>
      </c>
      <c r="AI44" s="31"/>
      <c r="AJ44" s="75"/>
      <c r="AK44" s="75">
        <f t="shared" si="0"/>
        <v>55.688249999999996</v>
      </c>
      <c r="AL44" s="75">
        <f t="shared" si="1"/>
        <v>11813.79825</v>
      </c>
      <c r="AN44" s="250"/>
      <c r="AO44" s="250"/>
    </row>
    <row r="45" spans="1:41" s="14" customFormat="1" x14ac:dyDescent="0.25">
      <c r="A45" s="7" t="s">
        <v>196</v>
      </c>
      <c r="B45" s="6" t="s">
        <v>226</v>
      </c>
      <c r="C45" s="7" t="s">
        <v>227</v>
      </c>
      <c r="D45" s="8" t="s">
        <v>228</v>
      </c>
      <c r="E45" s="7" t="s">
        <v>229</v>
      </c>
      <c r="F45" s="9">
        <v>1</v>
      </c>
      <c r="G45" s="7" t="s">
        <v>230</v>
      </c>
      <c r="H45" s="7" t="s">
        <v>231</v>
      </c>
      <c r="I45" s="7">
        <v>509200</v>
      </c>
      <c r="J45" s="10">
        <v>2</v>
      </c>
      <c r="K45" s="11">
        <v>1</v>
      </c>
      <c r="L45" s="12">
        <v>2</v>
      </c>
      <c r="M45" s="13" t="s">
        <v>27</v>
      </c>
      <c r="N45" s="12">
        <v>0</v>
      </c>
      <c r="O45" s="13" t="s">
        <v>27</v>
      </c>
      <c r="P45" s="12">
        <v>0</v>
      </c>
      <c r="Q45" s="13" t="s">
        <v>27</v>
      </c>
      <c r="R45" s="12">
        <v>0</v>
      </c>
      <c r="S45" s="71">
        <v>2</v>
      </c>
      <c r="T45" s="75">
        <v>13421.62</v>
      </c>
      <c r="U45" s="75">
        <v>1663.51</v>
      </c>
      <c r="V45" s="75">
        <v>11758.11</v>
      </c>
      <c r="W45" s="75">
        <v>979.84</v>
      </c>
      <c r="X45" s="75">
        <v>2106.8874999999998</v>
      </c>
      <c r="Y45" s="92">
        <v>5044</v>
      </c>
      <c r="Z45" s="75">
        <v>209.13075000000001</v>
      </c>
      <c r="AA45" s="92">
        <v>28</v>
      </c>
      <c r="AB45" s="97">
        <v>425</v>
      </c>
      <c r="AC45" s="98">
        <v>5</v>
      </c>
      <c r="AD45" s="31">
        <v>32.25</v>
      </c>
      <c r="AE45" s="75" t="s">
        <v>872</v>
      </c>
      <c r="AF45" s="75" t="s">
        <v>872</v>
      </c>
      <c r="AG45" s="92">
        <v>28</v>
      </c>
      <c r="AH45" s="92">
        <v>5100</v>
      </c>
      <c r="AI45" s="31"/>
      <c r="AJ45" s="75"/>
      <c r="AK45" s="75">
        <f t="shared" si="0"/>
        <v>2773.2682499999996</v>
      </c>
      <c r="AL45" s="75">
        <f t="shared" si="1"/>
        <v>14531.37825</v>
      </c>
      <c r="AN45" s="250"/>
      <c r="AO45" s="250"/>
    </row>
    <row r="46" spans="1:41" s="14" customFormat="1" x14ac:dyDescent="0.25">
      <c r="A46" s="7" t="s">
        <v>196</v>
      </c>
      <c r="B46" s="6" t="s">
        <v>199</v>
      </c>
      <c r="C46" s="16" t="s">
        <v>40</v>
      </c>
      <c r="D46" s="8" t="s">
        <v>200</v>
      </c>
      <c r="E46" s="7" t="s">
        <v>201</v>
      </c>
      <c r="F46" s="9"/>
      <c r="G46" s="7" t="s">
        <v>202</v>
      </c>
      <c r="H46" s="7" t="s">
        <v>203</v>
      </c>
      <c r="I46" s="7">
        <v>505911</v>
      </c>
      <c r="J46" s="10">
        <v>0</v>
      </c>
      <c r="K46" s="11">
        <v>0</v>
      </c>
      <c r="L46" s="12">
        <v>0</v>
      </c>
      <c r="M46" s="13" t="s">
        <v>27</v>
      </c>
      <c r="N46" s="12">
        <v>0</v>
      </c>
      <c r="O46" s="13" t="s">
        <v>27</v>
      </c>
      <c r="P46" s="12">
        <v>0</v>
      </c>
      <c r="Q46" s="13" t="s">
        <v>27</v>
      </c>
      <c r="R46" s="12">
        <v>0</v>
      </c>
      <c r="S46" s="71">
        <v>0</v>
      </c>
      <c r="T46" s="75">
        <v>0</v>
      </c>
      <c r="U46" s="75">
        <v>0</v>
      </c>
      <c r="V46" s="75">
        <v>0</v>
      </c>
      <c r="W46" s="75">
        <v>0</v>
      </c>
      <c r="X46" s="75">
        <v>791.92524999999989</v>
      </c>
      <c r="Y46" s="92">
        <v>1606</v>
      </c>
      <c r="Z46" s="75">
        <v>257.07</v>
      </c>
      <c r="AA46" s="92">
        <v>34</v>
      </c>
      <c r="AB46" s="97">
        <v>127.5</v>
      </c>
      <c r="AC46" s="98">
        <v>1.5</v>
      </c>
      <c r="AD46" s="31"/>
      <c r="AE46" s="75" t="s">
        <v>872</v>
      </c>
      <c r="AF46" s="75" t="s">
        <v>872</v>
      </c>
      <c r="AG46" s="92">
        <v>34</v>
      </c>
      <c r="AH46" s="92">
        <v>1674</v>
      </c>
      <c r="AI46" s="31"/>
      <c r="AJ46" s="75"/>
      <c r="AK46" s="75">
        <f t="shared" si="0"/>
        <v>1176.4952499999999</v>
      </c>
      <c r="AL46" s="75">
        <f t="shared" si="1"/>
        <v>1176.4952499999999</v>
      </c>
      <c r="AN46" s="250"/>
      <c r="AO46" s="250"/>
    </row>
    <row r="47" spans="1:41" s="14" customFormat="1" x14ac:dyDescent="0.25">
      <c r="A47" s="7" t="s">
        <v>196</v>
      </c>
      <c r="B47" s="6" t="s">
        <v>215</v>
      </c>
      <c r="C47" s="16" t="s">
        <v>40</v>
      </c>
      <c r="D47" s="8" t="s">
        <v>200</v>
      </c>
      <c r="E47" s="7" t="s">
        <v>201</v>
      </c>
      <c r="F47" s="9"/>
      <c r="G47" s="7" t="s">
        <v>202</v>
      </c>
      <c r="H47" s="7" t="s">
        <v>216</v>
      </c>
      <c r="I47" s="7">
        <v>504401</v>
      </c>
      <c r="J47" s="10">
        <v>0</v>
      </c>
      <c r="K47" s="11">
        <v>0</v>
      </c>
      <c r="L47" s="12">
        <v>0</v>
      </c>
      <c r="M47" s="13" t="s">
        <v>27</v>
      </c>
      <c r="N47" s="12">
        <v>0</v>
      </c>
      <c r="O47" s="13" t="s">
        <v>27</v>
      </c>
      <c r="P47" s="12">
        <v>0</v>
      </c>
      <c r="Q47" s="13" t="s">
        <v>27</v>
      </c>
      <c r="R47" s="12">
        <v>0</v>
      </c>
      <c r="S47" s="71">
        <v>0</v>
      </c>
      <c r="T47" s="75">
        <v>0</v>
      </c>
      <c r="U47" s="75">
        <v>0</v>
      </c>
      <c r="V47" s="75">
        <v>0</v>
      </c>
      <c r="W47" s="75">
        <v>0</v>
      </c>
      <c r="X47" s="75">
        <v>213.24100000000001</v>
      </c>
      <c r="Y47" s="92">
        <v>501</v>
      </c>
      <c r="Z47" s="75">
        <v>7.4312499999999995</v>
      </c>
      <c r="AA47" s="92">
        <v>1</v>
      </c>
      <c r="AB47" s="97"/>
      <c r="AC47" s="98"/>
      <c r="AD47" s="31"/>
      <c r="AE47" s="75" t="s">
        <v>872</v>
      </c>
      <c r="AF47" s="75" t="s">
        <v>872</v>
      </c>
      <c r="AG47" s="92">
        <v>1</v>
      </c>
      <c r="AH47" s="92">
        <v>503</v>
      </c>
      <c r="AI47" s="31"/>
      <c r="AJ47" s="75"/>
      <c r="AK47" s="75">
        <f t="shared" si="0"/>
        <v>220.67225000000002</v>
      </c>
      <c r="AL47" s="75">
        <f t="shared" si="1"/>
        <v>220.67225000000002</v>
      </c>
      <c r="AN47" s="250"/>
      <c r="AO47" s="250"/>
    </row>
    <row r="48" spans="1:41" s="14" customFormat="1" x14ac:dyDescent="0.25">
      <c r="A48" s="7" t="s">
        <v>196</v>
      </c>
      <c r="B48" s="6" t="s">
        <v>219</v>
      </c>
      <c r="C48" s="16" t="s">
        <v>40</v>
      </c>
      <c r="D48" s="8" t="s">
        <v>200</v>
      </c>
      <c r="E48" s="7" t="s">
        <v>201</v>
      </c>
      <c r="F48" s="9"/>
      <c r="G48" s="7" t="s">
        <v>202</v>
      </c>
      <c r="H48" s="7" t="s">
        <v>220</v>
      </c>
      <c r="I48" s="7" t="s">
        <v>221</v>
      </c>
      <c r="J48" s="10">
        <v>0</v>
      </c>
      <c r="K48" s="11">
        <v>0</v>
      </c>
      <c r="L48" s="12">
        <v>0</v>
      </c>
      <c r="M48" s="13" t="s">
        <v>27</v>
      </c>
      <c r="N48" s="12">
        <v>0</v>
      </c>
      <c r="O48" s="13" t="s">
        <v>27</v>
      </c>
      <c r="P48" s="12">
        <v>0</v>
      </c>
      <c r="Q48" s="13" t="s">
        <v>27</v>
      </c>
      <c r="R48" s="12">
        <v>0</v>
      </c>
      <c r="S48" s="71">
        <v>0</v>
      </c>
      <c r="T48" s="75">
        <v>0</v>
      </c>
      <c r="U48" s="75">
        <v>0</v>
      </c>
      <c r="V48" s="75">
        <v>0</v>
      </c>
      <c r="W48" s="75">
        <v>0</v>
      </c>
      <c r="X48" s="75">
        <v>121.99549999999998</v>
      </c>
      <c r="Y48" s="92">
        <v>219</v>
      </c>
      <c r="Z48" s="75">
        <v>74.107500000000002</v>
      </c>
      <c r="AA48" s="92">
        <v>10</v>
      </c>
      <c r="AB48" s="97"/>
      <c r="AC48" s="98"/>
      <c r="AD48" s="31"/>
      <c r="AE48" s="75" t="s">
        <v>872</v>
      </c>
      <c r="AF48" s="75" t="s">
        <v>872</v>
      </c>
      <c r="AG48" s="92">
        <v>10</v>
      </c>
      <c r="AH48" s="92">
        <v>239</v>
      </c>
      <c r="AI48" s="31"/>
      <c r="AJ48" s="75"/>
      <c r="AK48" s="75">
        <f t="shared" si="0"/>
        <v>196.10299999999998</v>
      </c>
      <c r="AL48" s="75">
        <f t="shared" si="1"/>
        <v>196.10299999999998</v>
      </c>
      <c r="AN48" s="250"/>
      <c r="AO48" s="250"/>
    </row>
    <row r="49" spans="1:41" s="14" customFormat="1" x14ac:dyDescent="0.25">
      <c r="A49" s="7" t="s">
        <v>196</v>
      </c>
      <c r="B49" s="6" t="s">
        <v>235</v>
      </c>
      <c r="C49" s="16" t="s">
        <v>40</v>
      </c>
      <c r="D49" s="8" t="s">
        <v>200</v>
      </c>
      <c r="E49" s="7" t="s">
        <v>201</v>
      </c>
      <c r="F49" s="9"/>
      <c r="G49" s="7" t="s">
        <v>202</v>
      </c>
      <c r="H49" s="7" t="s">
        <v>236</v>
      </c>
      <c r="I49" s="15">
        <v>503401</v>
      </c>
      <c r="J49" s="10">
        <v>0</v>
      </c>
      <c r="K49" s="11">
        <v>0</v>
      </c>
      <c r="L49" s="12">
        <v>0</v>
      </c>
      <c r="M49" s="13" t="s">
        <v>27</v>
      </c>
      <c r="N49" s="12">
        <v>0</v>
      </c>
      <c r="O49" s="13" t="s">
        <v>27</v>
      </c>
      <c r="P49" s="12">
        <v>0</v>
      </c>
      <c r="Q49" s="13" t="s">
        <v>27</v>
      </c>
      <c r="R49" s="12">
        <v>0</v>
      </c>
      <c r="S49" s="71">
        <v>0</v>
      </c>
      <c r="T49" s="75">
        <v>0</v>
      </c>
      <c r="U49" s="75">
        <v>0</v>
      </c>
      <c r="V49" s="75">
        <v>0</v>
      </c>
      <c r="W49" s="75">
        <v>0</v>
      </c>
      <c r="X49" s="75">
        <v>631.96374999999989</v>
      </c>
      <c r="Y49" s="92">
        <v>1570</v>
      </c>
      <c r="Z49" s="75">
        <v>7.4312499999999995</v>
      </c>
      <c r="AA49" s="92">
        <v>1</v>
      </c>
      <c r="AB49" s="97"/>
      <c r="AC49" s="98"/>
      <c r="AD49" s="31"/>
      <c r="AE49" s="75" t="s">
        <v>872</v>
      </c>
      <c r="AF49" s="75" t="s">
        <v>872</v>
      </c>
      <c r="AG49" s="92">
        <v>1</v>
      </c>
      <c r="AH49" s="92">
        <v>1572</v>
      </c>
      <c r="AI49" s="31"/>
      <c r="AJ49" s="75"/>
      <c r="AK49" s="75">
        <f t="shared" si="0"/>
        <v>639.39499999999987</v>
      </c>
      <c r="AL49" s="75">
        <f t="shared" si="1"/>
        <v>639.39499999999987</v>
      </c>
      <c r="AN49" s="250"/>
      <c r="AO49" s="250"/>
    </row>
    <row r="50" spans="1:41" s="14" customFormat="1" x14ac:dyDescent="0.25">
      <c r="A50" s="7" t="s">
        <v>196</v>
      </c>
      <c r="B50" s="6" t="s">
        <v>237</v>
      </c>
      <c r="C50" s="7" t="s">
        <v>238</v>
      </c>
      <c r="D50" s="8" t="s">
        <v>200</v>
      </c>
      <c r="E50" s="7" t="s">
        <v>201</v>
      </c>
      <c r="F50" s="9">
        <v>1</v>
      </c>
      <c r="G50" s="7" t="s">
        <v>202</v>
      </c>
      <c r="H50" s="29" t="s">
        <v>239</v>
      </c>
      <c r="I50" s="7">
        <v>504000</v>
      </c>
      <c r="J50" s="10">
        <v>2</v>
      </c>
      <c r="K50" s="11">
        <v>1</v>
      </c>
      <c r="L50" s="12">
        <v>2</v>
      </c>
      <c r="M50" s="13" t="s">
        <v>106</v>
      </c>
      <c r="N50" s="12">
        <v>2</v>
      </c>
      <c r="O50" s="13" t="s">
        <v>27</v>
      </c>
      <c r="P50" s="12">
        <v>0</v>
      </c>
      <c r="Q50" s="13" t="s">
        <v>27</v>
      </c>
      <c r="R50" s="12">
        <v>0</v>
      </c>
      <c r="S50" s="71">
        <v>4</v>
      </c>
      <c r="T50" s="75">
        <v>26843.24</v>
      </c>
      <c r="U50" s="75">
        <v>3327.01</v>
      </c>
      <c r="V50" s="75">
        <v>23516.230000000003</v>
      </c>
      <c r="W50" s="75">
        <v>1959.69</v>
      </c>
      <c r="X50" s="75">
        <v>4.6637499999999994</v>
      </c>
      <c r="Y50" s="92">
        <v>10</v>
      </c>
      <c r="Z50" s="75">
        <v>15.374999999999998</v>
      </c>
      <c r="AA50" s="92">
        <v>2</v>
      </c>
      <c r="AB50" s="97"/>
      <c r="AC50" s="98"/>
      <c r="AD50" s="31"/>
      <c r="AE50" s="75" t="s">
        <v>872</v>
      </c>
      <c r="AF50" s="75" t="s">
        <v>872</v>
      </c>
      <c r="AG50" s="92">
        <v>2</v>
      </c>
      <c r="AH50" s="92">
        <v>14</v>
      </c>
      <c r="AI50" s="31"/>
      <c r="AJ50" s="75"/>
      <c r="AK50" s="75">
        <f t="shared" si="0"/>
        <v>20.038749999999997</v>
      </c>
      <c r="AL50" s="75">
        <f t="shared" si="1"/>
        <v>23536.268750000003</v>
      </c>
      <c r="AN50" s="250"/>
      <c r="AO50" s="250"/>
    </row>
    <row r="51" spans="1:41" s="14" customFormat="1" x14ac:dyDescent="0.25">
      <c r="A51" s="7" t="s">
        <v>196</v>
      </c>
      <c r="B51" s="6" t="s">
        <v>245</v>
      </c>
      <c r="C51" s="16" t="s">
        <v>40</v>
      </c>
      <c r="D51" s="8" t="s">
        <v>200</v>
      </c>
      <c r="E51" s="7" t="s">
        <v>201</v>
      </c>
      <c r="F51" s="9"/>
      <c r="G51" s="7" t="s">
        <v>202</v>
      </c>
      <c r="H51" s="7" t="s">
        <v>246</v>
      </c>
      <c r="I51" s="7" t="s">
        <v>247</v>
      </c>
      <c r="J51" s="10">
        <v>0</v>
      </c>
      <c r="K51" s="11">
        <v>0</v>
      </c>
      <c r="L51" s="12">
        <v>0</v>
      </c>
      <c r="M51" s="13" t="s">
        <v>27</v>
      </c>
      <c r="N51" s="12">
        <v>0</v>
      </c>
      <c r="O51" s="13" t="s">
        <v>27</v>
      </c>
      <c r="P51" s="12">
        <v>0</v>
      </c>
      <c r="Q51" s="13" t="s">
        <v>27</v>
      </c>
      <c r="R51" s="12">
        <v>0</v>
      </c>
      <c r="S51" s="71">
        <v>0</v>
      </c>
      <c r="T51" s="75">
        <v>0</v>
      </c>
      <c r="U51" s="75">
        <v>0</v>
      </c>
      <c r="V51" s="75">
        <v>0</v>
      </c>
      <c r="W51" s="75">
        <v>0</v>
      </c>
      <c r="X51" s="75">
        <v>111.18174999999999</v>
      </c>
      <c r="Y51" s="92">
        <v>289</v>
      </c>
      <c r="Z51" s="75">
        <v>0</v>
      </c>
      <c r="AA51" s="92"/>
      <c r="AB51" s="97"/>
      <c r="AC51" s="98"/>
      <c r="AD51" s="31"/>
      <c r="AE51" s="75" t="s">
        <v>872</v>
      </c>
      <c r="AF51" s="75" t="s">
        <v>872</v>
      </c>
      <c r="AG51" s="92"/>
      <c r="AH51" s="92">
        <v>289</v>
      </c>
      <c r="AI51" s="31"/>
      <c r="AJ51" s="75"/>
      <c r="AK51" s="75">
        <f t="shared" si="0"/>
        <v>111.18174999999999</v>
      </c>
      <c r="AL51" s="75">
        <f t="shared" si="1"/>
        <v>111.18174999999999</v>
      </c>
      <c r="AN51" s="250"/>
      <c r="AO51" s="250"/>
    </row>
    <row r="52" spans="1:41" s="14" customFormat="1" x14ac:dyDescent="0.25">
      <c r="A52" s="7" t="s">
        <v>196</v>
      </c>
      <c r="B52" s="6" t="s">
        <v>248</v>
      </c>
      <c r="C52" s="16" t="s">
        <v>40</v>
      </c>
      <c r="D52" s="8" t="s">
        <v>200</v>
      </c>
      <c r="E52" s="7" t="s">
        <v>201</v>
      </c>
      <c r="F52" s="9"/>
      <c r="G52" s="7" t="s">
        <v>202</v>
      </c>
      <c r="H52" s="7" t="s">
        <v>249</v>
      </c>
      <c r="I52" s="7" t="s">
        <v>250</v>
      </c>
      <c r="J52" s="10">
        <v>0</v>
      </c>
      <c r="K52" s="11">
        <v>0</v>
      </c>
      <c r="L52" s="12">
        <v>0</v>
      </c>
      <c r="M52" s="13" t="s">
        <v>27</v>
      </c>
      <c r="N52" s="12">
        <v>0</v>
      </c>
      <c r="O52" s="13" t="s">
        <v>27</v>
      </c>
      <c r="P52" s="12">
        <v>0</v>
      </c>
      <c r="Q52" s="13" t="s">
        <v>27</v>
      </c>
      <c r="R52" s="12">
        <v>0</v>
      </c>
      <c r="S52" s="71">
        <v>0</v>
      </c>
      <c r="T52" s="75">
        <v>0</v>
      </c>
      <c r="U52" s="75">
        <v>0</v>
      </c>
      <c r="V52" s="75">
        <v>0</v>
      </c>
      <c r="W52" s="75">
        <v>0</v>
      </c>
      <c r="X52" s="75">
        <v>10.342249999999998</v>
      </c>
      <c r="Y52" s="92">
        <v>25</v>
      </c>
      <c r="Z52" s="75">
        <v>7.4312499999999995</v>
      </c>
      <c r="AA52" s="92">
        <v>1</v>
      </c>
      <c r="AB52" s="97"/>
      <c r="AC52" s="98"/>
      <c r="AD52" s="31"/>
      <c r="AE52" s="75" t="s">
        <v>872</v>
      </c>
      <c r="AF52" s="75" t="s">
        <v>872</v>
      </c>
      <c r="AG52" s="92">
        <v>1</v>
      </c>
      <c r="AH52" s="92">
        <v>27</v>
      </c>
      <c r="AI52" s="31"/>
      <c r="AJ52" s="75"/>
      <c r="AK52" s="75">
        <f t="shared" si="0"/>
        <v>17.773499999999999</v>
      </c>
      <c r="AL52" s="75">
        <f t="shared" si="1"/>
        <v>17.773499999999999</v>
      </c>
      <c r="AN52" s="250"/>
      <c r="AO52" s="250"/>
    </row>
    <row r="53" spans="1:41" s="14" customFormat="1" x14ac:dyDescent="0.25">
      <c r="A53" s="7" t="s">
        <v>196</v>
      </c>
      <c r="B53" s="6" t="s">
        <v>194</v>
      </c>
      <c r="C53" s="7" t="s">
        <v>195</v>
      </c>
      <c r="D53" s="8" t="s">
        <v>103</v>
      </c>
      <c r="E53" s="7" t="s">
        <v>65</v>
      </c>
      <c r="F53" s="9">
        <v>2</v>
      </c>
      <c r="G53" s="7" t="s">
        <v>197</v>
      </c>
      <c r="H53" s="7" t="s">
        <v>198</v>
      </c>
      <c r="I53" s="15">
        <v>509600</v>
      </c>
      <c r="J53" s="10">
        <v>2</v>
      </c>
      <c r="K53" s="11">
        <v>1</v>
      </c>
      <c r="L53" s="12">
        <v>2</v>
      </c>
      <c r="M53" s="13" t="s">
        <v>27</v>
      </c>
      <c r="N53" s="12">
        <v>0</v>
      </c>
      <c r="O53" s="13" t="s">
        <v>106</v>
      </c>
      <c r="P53" s="12">
        <v>1</v>
      </c>
      <c r="Q53" s="13" t="s">
        <v>27</v>
      </c>
      <c r="R53" s="12">
        <v>0</v>
      </c>
      <c r="S53" s="71">
        <v>3</v>
      </c>
      <c r="T53" s="75">
        <v>20132.43</v>
      </c>
      <c r="U53" s="75">
        <v>2495.2600000000002</v>
      </c>
      <c r="V53" s="75">
        <v>17637.169999999998</v>
      </c>
      <c r="W53" s="75">
        <v>1469.76</v>
      </c>
      <c r="X53" s="75">
        <v>1138.0369999999998</v>
      </c>
      <c r="Y53" s="92">
        <v>2841</v>
      </c>
      <c r="Z53" s="75">
        <v>17.753</v>
      </c>
      <c r="AA53" s="92">
        <v>3</v>
      </c>
      <c r="AB53" s="97"/>
      <c r="AC53" s="98"/>
      <c r="AD53" s="31"/>
      <c r="AE53" s="75">
        <v>24480.884749999994</v>
      </c>
      <c r="AF53" s="75">
        <v>753.67224999999985</v>
      </c>
      <c r="AG53" s="92">
        <v>3</v>
      </c>
      <c r="AH53" s="92">
        <v>2847</v>
      </c>
      <c r="AI53" s="31"/>
      <c r="AJ53" s="75">
        <v>80.720000000000013</v>
      </c>
      <c r="AK53" s="75">
        <f t="shared" si="0"/>
        <v>26471.066999999995</v>
      </c>
      <c r="AL53" s="75">
        <f t="shared" si="1"/>
        <v>44108.236999999994</v>
      </c>
      <c r="AN53" s="250"/>
      <c r="AO53" s="250"/>
    </row>
    <row r="54" spans="1:41" s="14" customFormat="1" x14ac:dyDescent="0.25">
      <c r="A54" s="7" t="s">
        <v>196</v>
      </c>
      <c r="B54" s="6" t="s">
        <v>222</v>
      </c>
      <c r="C54" s="7" t="s">
        <v>223</v>
      </c>
      <c r="D54" s="8" t="s">
        <v>35</v>
      </c>
      <c r="E54" s="7" t="s">
        <v>36</v>
      </c>
      <c r="F54" s="9">
        <v>2</v>
      </c>
      <c r="G54" s="7" t="s">
        <v>202</v>
      </c>
      <c r="H54" s="7" t="s">
        <v>203</v>
      </c>
      <c r="I54" s="7">
        <v>505911</v>
      </c>
      <c r="J54" s="10">
        <v>1</v>
      </c>
      <c r="K54" s="11">
        <v>0.5</v>
      </c>
      <c r="L54" s="12">
        <v>0.5</v>
      </c>
      <c r="M54" s="13" t="s">
        <v>27</v>
      </c>
      <c r="N54" s="12">
        <v>0</v>
      </c>
      <c r="O54" s="13" t="s">
        <v>27</v>
      </c>
      <c r="P54" s="12">
        <v>0</v>
      </c>
      <c r="Q54" s="13" t="s">
        <v>27</v>
      </c>
      <c r="R54" s="12">
        <v>0</v>
      </c>
      <c r="S54" s="71">
        <v>0.5</v>
      </c>
      <c r="T54" s="75">
        <v>3355.4</v>
      </c>
      <c r="U54" s="75">
        <v>415.88</v>
      </c>
      <c r="V54" s="75">
        <v>2939.52</v>
      </c>
      <c r="W54" s="75">
        <v>244.96</v>
      </c>
      <c r="X54" s="75">
        <v>0</v>
      </c>
      <c r="Y54" s="92"/>
      <c r="Z54" s="75">
        <v>0</v>
      </c>
      <c r="AA54" s="92"/>
      <c r="AB54" s="97"/>
      <c r="AC54" s="98"/>
      <c r="AD54" s="31"/>
      <c r="AE54" s="75" t="s">
        <v>872</v>
      </c>
      <c r="AF54" s="75" t="s">
        <v>872</v>
      </c>
      <c r="AG54" s="92"/>
      <c r="AH54" s="92">
        <v>0</v>
      </c>
      <c r="AI54" s="31"/>
      <c r="AJ54" s="75"/>
      <c r="AK54" s="75">
        <f t="shared" si="0"/>
        <v>0</v>
      </c>
      <c r="AL54" s="75">
        <f t="shared" si="1"/>
        <v>2939.52</v>
      </c>
      <c r="AN54" s="250"/>
      <c r="AO54" s="250"/>
    </row>
    <row r="55" spans="1:41" s="14" customFormat="1" x14ac:dyDescent="0.25">
      <c r="A55" s="7" t="s">
        <v>196</v>
      </c>
      <c r="B55" s="6" t="s">
        <v>232</v>
      </c>
      <c r="C55" s="7" t="s">
        <v>223</v>
      </c>
      <c r="D55" s="8" t="s">
        <v>35</v>
      </c>
      <c r="E55" s="7" t="s">
        <v>36</v>
      </c>
      <c r="F55" s="9">
        <v>2</v>
      </c>
      <c r="G55" s="7" t="s">
        <v>230</v>
      </c>
      <c r="H55" s="7" t="s">
        <v>233</v>
      </c>
      <c r="I55" s="7" t="s">
        <v>234</v>
      </c>
      <c r="J55" s="10">
        <v>1</v>
      </c>
      <c r="K55" s="11">
        <v>0.5</v>
      </c>
      <c r="L55" s="12">
        <v>0.5</v>
      </c>
      <c r="M55" s="13" t="s">
        <v>27</v>
      </c>
      <c r="N55" s="12">
        <v>0</v>
      </c>
      <c r="O55" s="13" t="s">
        <v>27</v>
      </c>
      <c r="P55" s="12">
        <v>0</v>
      </c>
      <c r="Q55" s="13" t="s">
        <v>27</v>
      </c>
      <c r="R55" s="12">
        <v>0</v>
      </c>
      <c r="S55" s="71">
        <v>0.5</v>
      </c>
      <c r="T55" s="75">
        <v>3355.4</v>
      </c>
      <c r="U55" s="75">
        <v>415.88</v>
      </c>
      <c r="V55" s="75">
        <v>2939.52</v>
      </c>
      <c r="W55" s="75">
        <v>244.96</v>
      </c>
      <c r="X55" s="75">
        <v>327.15949999999992</v>
      </c>
      <c r="Y55" s="92">
        <v>632</v>
      </c>
      <c r="Z55" s="75">
        <v>32.041499999999992</v>
      </c>
      <c r="AA55" s="92">
        <v>6</v>
      </c>
      <c r="AB55" s="97"/>
      <c r="AC55" s="98"/>
      <c r="AD55" s="31"/>
      <c r="AE55" s="75" t="s">
        <v>872</v>
      </c>
      <c r="AF55" s="75" t="s">
        <v>872</v>
      </c>
      <c r="AG55" s="92">
        <v>6</v>
      </c>
      <c r="AH55" s="92">
        <v>644</v>
      </c>
      <c r="AI55" s="31"/>
      <c r="AJ55" s="75"/>
      <c r="AK55" s="75">
        <f t="shared" si="0"/>
        <v>359.20099999999991</v>
      </c>
      <c r="AL55" s="75">
        <f t="shared" si="1"/>
        <v>3298.721</v>
      </c>
      <c r="AN55" s="250"/>
      <c r="AO55" s="250"/>
    </row>
    <row r="56" spans="1:41" s="14" customFormat="1" x14ac:dyDescent="0.25">
      <c r="A56" s="7" t="s">
        <v>196</v>
      </c>
      <c r="B56" s="6" t="s">
        <v>209</v>
      </c>
      <c r="C56" s="7" t="s">
        <v>40</v>
      </c>
      <c r="D56" s="17" t="s">
        <v>40</v>
      </c>
      <c r="E56" s="7" t="s">
        <v>210</v>
      </c>
      <c r="F56" s="9"/>
      <c r="G56" s="7" t="s">
        <v>202</v>
      </c>
      <c r="H56" s="7" t="s">
        <v>211</v>
      </c>
      <c r="I56" s="7">
        <v>503301</v>
      </c>
      <c r="J56" s="10">
        <v>0</v>
      </c>
      <c r="K56" s="11">
        <v>0</v>
      </c>
      <c r="L56" s="12">
        <v>0</v>
      </c>
      <c r="M56" s="13" t="s">
        <v>27</v>
      </c>
      <c r="N56" s="12">
        <v>0</v>
      </c>
      <c r="O56" s="13" t="s">
        <v>27</v>
      </c>
      <c r="P56" s="12">
        <v>0</v>
      </c>
      <c r="Q56" s="13" t="s">
        <v>27</v>
      </c>
      <c r="R56" s="12">
        <v>0</v>
      </c>
      <c r="S56" s="71">
        <v>0</v>
      </c>
      <c r="T56" s="75">
        <v>0</v>
      </c>
      <c r="U56" s="75">
        <v>0</v>
      </c>
      <c r="V56" s="75">
        <v>0</v>
      </c>
      <c r="W56" s="75">
        <v>0</v>
      </c>
      <c r="X56" s="75">
        <v>61.643499999999996</v>
      </c>
      <c r="Y56" s="92">
        <v>159</v>
      </c>
      <c r="Z56" s="75">
        <v>3.8437499999999996</v>
      </c>
      <c r="AA56" s="92">
        <v>1</v>
      </c>
      <c r="AB56" s="97"/>
      <c r="AC56" s="98"/>
      <c r="AD56" s="31"/>
      <c r="AE56" s="75" t="s">
        <v>872</v>
      </c>
      <c r="AF56" s="75" t="s">
        <v>872</v>
      </c>
      <c r="AG56" s="92">
        <v>1</v>
      </c>
      <c r="AH56" s="92">
        <v>161</v>
      </c>
      <c r="AI56" s="31"/>
      <c r="AJ56" s="75"/>
      <c r="AK56" s="75">
        <f t="shared" si="0"/>
        <v>65.487249999999989</v>
      </c>
      <c r="AL56" s="75">
        <f t="shared" si="1"/>
        <v>65.487249999999989</v>
      </c>
      <c r="AN56" s="250"/>
      <c r="AO56" s="250"/>
    </row>
    <row r="57" spans="1:41" s="14" customFormat="1" x14ac:dyDescent="0.25">
      <c r="A57" s="16" t="s">
        <v>196</v>
      </c>
      <c r="B57" s="6" t="s">
        <v>217</v>
      </c>
      <c r="C57" s="82" t="s">
        <v>40</v>
      </c>
      <c r="D57" s="82" t="s">
        <v>40</v>
      </c>
      <c r="E57" s="17" t="s">
        <v>210</v>
      </c>
      <c r="F57" s="16"/>
      <c r="G57" s="16" t="s">
        <v>202</v>
      </c>
      <c r="H57" s="16" t="s">
        <v>218</v>
      </c>
      <c r="I57" s="16">
        <v>502800</v>
      </c>
      <c r="J57" s="10">
        <v>0</v>
      </c>
      <c r="K57" s="11">
        <v>0</v>
      </c>
      <c r="L57" s="12">
        <v>0</v>
      </c>
      <c r="M57" s="13" t="s">
        <v>27</v>
      </c>
      <c r="N57" s="12">
        <v>0</v>
      </c>
      <c r="O57" s="13" t="s">
        <v>27</v>
      </c>
      <c r="P57" s="12">
        <v>0</v>
      </c>
      <c r="Q57" s="13" t="s">
        <v>27</v>
      </c>
      <c r="R57" s="12">
        <v>0</v>
      </c>
      <c r="S57" s="71">
        <v>0</v>
      </c>
      <c r="T57" s="75">
        <v>0</v>
      </c>
      <c r="U57" s="75">
        <v>0</v>
      </c>
      <c r="V57" s="75">
        <v>0</v>
      </c>
      <c r="W57" s="75">
        <v>0</v>
      </c>
      <c r="X57" s="75">
        <v>113.62124999999999</v>
      </c>
      <c r="Y57" s="92">
        <v>288</v>
      </c>
      <c r="Z57" s="75">
        <v>7.4312499999999995</v>
      </c>
      <c r="AA57" s="92">
        <v>1</v>
      </c>
      <c r="AB57" s="97"/>
      <c r="AC57" s="98"/>
      <c r="AD57" s="31"/>
      <c r="AE57" s="75">
        <v>4.8892499999999988</v>
      </c>
      <c r="AF57" s="75" t="s">
        <v>872</v>
      </c>
      <c r="AG57" s="92">
        <v>1</v>
      </c>
      <c r="AH57" s="92">
        <v>290</v>
      </c>
      <c r="AI57" s="31"/>
      <c r="AJ57" s="75"/>
      <c r="AK57" s="75">
        <f t="shared" si="0"/>
        <v>125.94175</v>
      </c>
      <c r="AL57" s="75">
        <f t="shared" si="1"/>
        <v>125.94175</v>
      </c>
      <c r="AN57" s="250"/>
      <c r="AO57" s="250"/>
    </row>
    <row r="58" spans="1:41" s="14" customFormat="1" x14ac:dyDescent="0.25">
      <c r="A58" s="7" t="s">
        <v>196</v>
      </c>
      <c r="B58" s="6" t="s">
        <v>224</v>
      </c>
      <c r="C58" s="7" t="s">
        <v>40</v>
      </c>
      <c r="D58" s="82" t="s">
        <v>40</v>
      </c>
      <c r="E58" s="88" t="s">
        <v>210</v>
      </c>
      <c r="F58" s="9"/>
      <c r="G58" s="7" t="s">
        <v>202</v>
      </c>
      <c r="H58" s="7" t="s">
        <v>225</v>
      </c>
      <c r="I58" s="7">
        <v>505601</v>
      </c>
      <c r="J58" s="10">
        <v>0</v>
      </c>
      <c r="K58" s="11">
        <v>0</v>
      </c>
      <c r="L58" s="12">
        <v>0</v>
      </c>
      <c r="M58" s="13" t="s">
        <v>27</v>
      </c>
      <c r="N58" s="12">
        <v>0</v>
      </c>
      <c r="O58" s="13" t="s">
        <v>27</v>
      </c>
      <c r="P58" s="12">
        <v>0</v>
      </c>
      <c r="Q58" s="13" t="s">
        <v>27</v>
      </c>
      <c r="R58" s="12">
        <v>0</v>
      </c>
      <c r="S58" s="71">
        <v>0</v>
      </c>
      <c r="T58" s="75">
        <v>0</v>
      </c>
      <c r="U58" s="75">
        <v>0</v>
      </c>
      <c r="V58" s="75">
        <v>0</v>
      </c>
      <c r="W58" s="75">
        <v>0</v>
      </c>
      <c r="X58" s="75">
        <v>217.68949999999998</v>
      </c>
      <c r="Y58" s="92">
        <v>565</v>
      </c>
      <c r="Z58" s="75">
        <v>6.8674999999999997</v>
      </c>
      <c r="AA58" s="92">
        <v>1</v>
      </c>
      <c r="AB58" s="97"/>
      <c r="AC58" s="98"/>
      <c r="AD58" s="31"/>
      <c r="AE58" s="75" t="s">
        <v>872</v>
      </c>
      <c r="AF58" s="75" t="s">
        <v>872</v>
      </c>
      <c r="AG58" s="92">
        <v>1</v>
      </c>
      <c r="AH58" s="92">
        <v>567</v>
      </c>
      <c r="AI58" s="94"/>
      <c r="AJ58" s="157"/>
      <c r="AK58" s="75">
        <f t="shared" si="0"/>
        <v>224.55699999999999</v>
      </c>
      <c r="AL58" s="75">
        <f t="shared" si="1"/>
        <v>224.55699999999999</v>
      </c>
      <c r="AN58" s="250"/>
      <c r="AO58" s="250"/>
    </row>
    <row r="59" spans="1:41" s="14" customFormat="1" x14ac:dyDescent="0.25">
      <c r="A59" s="7" t="s">
        <v>196</v>
      </c>
      <c r="B59" s="6" t="s">
        <v>204</v>
      </c>
      <c r="C59" s="7" t="s">
        <v>205</v>
      </c>
      <c r="D59" s="8" t="s">
        <v>206</v>
      </c>
      <c r="E59" s="7" t="s">
        <v>207</v>
      </c>
      <c r="F59" s="9">
        <v>4</v>
      </c>
      <c r="G59" s="7" t="s">
        <v>202</v>
      </c>
      <c r="H59" s="7" t="s">
        <v>208</v>
      </c>
      <c r="I59" s="7">
        <v>503101</v>
      </c>
      <c r="J59" s="10">
        <v>1</v>
      </c>
      <c r="K59" s="11">
        <v>1</v>
      </c>
      <c r="L59" s="12">
        <v>1</v>
      </c>
      <c r="M59" s="13" t="s">
        <v>27</v>
      </c>
      <c r="N59" s="12">
        <v>0</v>
      </c>
      <c r="O59" s="13" t="s">
        <v>27</v>
      </c>
      <c r="P59" s="12">
        <v>0</v>
      </c>
      <c r="Q59" s="13" t="s">
        <v>27</v>
      </c>
      <c r="R59" s="12">
        <v>0</v>
      </c>
      <c r="S59" s="71">
        <v>1</v>
      </c>
      <c r="T59" s="75">
        <v>6710.81</v>
      </c>
      <c r="U59" s="75">
        <v>831.75</v>
      </c>
      <c r="V59" s="75">
        <v>5879.06</v>
      </c>
      <c r="W59" s="75">
        <v>489.92</v>
      </c>
      <c r="X59" s="75">
        <v>301.06299999999993</v>
      </c>
      <c r="Y59" s="92">
        <v>637</v>
      </c>
      <c r="Z59" s="75">
        <v>42.383749999999999</v>
      </c>
      <c r="AA59" s="92">
        <v>6</v>
      </c>
      <c r="AB59" s="97"/>
      <c r="AC59" s="98"/>
      <c r="AD59" s="31">
        <v>3.72</v>
      </c>
      <c r="AE59" s="75">
        <v>5.0429999999999993</v>
      </c>
      <c r="AF59" s="75" t="s">
        <v>872</v>
      </c>
      <c r="AG59" s="92">
        <v>6</v>
      </c>
      <c r="AH59" s="92">
        <v>649</v>
      </c>
      <c r="AI59" s="31"/>
      <c r="AJ59" s="75"/>
      <c r="AK59" s="75">
        <f t="shared" si="0"/>
        <v>352.20974999999999</v>
      </c>
      <c r="AL59" s="75">
        <f t="shared" si="1"/>
        <v>6231.2697500000004</v>
      </c>
      <c r="AN59" s="250"/>
      <c r="AO59" s="250"/>
    </row>
    <row r="60" spans="1:41" s="14" customFormat="1" x14ac:dyDescent="0.25">
      <c r="A60" s="7" t="s">
        <v>196</v>
      </c>
      <c r="B60" s="6" t="s">
        <v>240</v>
      </c>
      <c r="C60" s="7" t="s">
        <v>241</v>
      </c>
      <c r="D60" s="8" t="s">
        <v>242</v>
      </c>
      <c r="E60" s="7" t="s">
        <v>243</v>
      </c>
      <c r="F60" s="9">
        <v>3</v>
      </c>
      <c r="G60" s="7" t="s">
        <v>202</v>
      </c>
      <c r="H60" s="7" t="s">
        <v>244</v>
      </c>
      <c r="I60" s="7">
        <v>502700</v>
      </c>
      <c r="J60" s="10">
        <v>1</v>
      </c>
      <c r="K60" s="11">
        <v>1</v>
      </c>
      <c r="L60" s="12">
        <v>1</v>
      </c>
      <c r="M60" s="13" t="s">
        <v>27</v>
      </c>
      <c r="N60" s="12">
        <v>0</v>
      </c>
      <c r="O60" s="13" t="s">
        <v>27</v>
      </c>
      <c r="P60" s="12">
        <v>0</v>
      </c>
      <c r="Q60" s="13" t="s">
        <v>27</v>
      </c>
      <c r="R60" s="12">
        <v>0</v>
      </c>
      <c r="S60" s="71">
        <v>1</v>
      </c>
      <c r="T60" s="75">
        <v>6710.81</v>
      </c>
      <c r="U60" s="75">
        <v>831.75</v>
      </c>
      <c r="V60" s="75">
        <v>5879.06</v>
      </c>
      <c r="W60" s="75">
        <v>489.92</v>
      </c>
      <c r="X60" s="75">
        <v>285.04224999999997</v>
      </c>
      <c r="Y60" s="92">
        <v>726</v>
      </c>
      <c r="Z60" s="75">
        <v>0</v>
      </c>
      <c r="AA60" s="92"/>
      <c r="AB60" s="97"/>
      <c r="AC60" s="98"/>
      <c r="AD60" s="31"/>
      <c r="AE60" s="75">
        <v>12.873999999999997</v>
      </c>
      <c r="AF60" s="75" t="s">
        <v>872</v>
      </c>
      <c r="AG60" s="92"/>
      <c r="AH60" s="92">
        <v>726</v>
      </c>
      <c r="AI60" s="31"/>
      <c r="AJ60" s="75"/>
      <c r="AK60" s="75">
        <f t="shared" si="0"/>
        <v>297.91624999999999</v>
      </c>
      <c r="AL60" s="75">
        <f t="shared" si="1"/>
        <v>6176.9762500000006</v>
      </c>
      <c r="AN60" s="250"/>
      <c r="AO60" s="250"/>
    </row>
    <row r="61" spans="1:41" s="14" customFormat="1" x14ac:dyDescent="0.25">
      <c r="A61" s="16" t="s">
        <v>255</v>
      </c>
      <c r="B61" s="6" t="s">
        <v>254</v>
      </c>
      <c r="C61" s="16" t="s">
        <v>40</v>
      </c>
      <c r="D61" s="8" t="s">
        <v>103</v>
      </c>
      <c r="E61" s="7" t="s">
        <v>65</v>
      </c>
      <c r="F61" s="16"/>
      <c r="G61" s="7" t="s">
        <v>256</v>
      </c>
      <c r="H61" s="16" t="s">
        <v>257</v>
      </c>
      <c r="I61" s="16">
        <v>704050</v>
      </c>
      <c r="J61" s="10">
        <v>0</v>
      </c>
      <c r="K61" s="11">
        <v>0</v>
      </c>
      <c r="L61" s="12">
        <v>0</v>
      </c>
      <c r="M61" s="13" t="s">
        <v>27</v>
      </c>
      <c r="N61" s="12">
        <v>0</v>
      </c>
      <c r="O61" s="13" t="s">
        <v>27</v>
      </c>
      <c r="P61" s="12">
        <v>0</v>
      </c>
      <c r="Q61" s="13" t="s">
        <v>27</v>
      </c>
      <c r="R61" s="12">
        <v>0</v>
      </c>
      <c r="S61" s="71">
        <v>0</v>
      </c>
      <c r="T61" s="75">
        <v>0</v>
      </c>
      <c r="U61" s="75">
        <v>0</v>
      </c>
      <c r="V61" s="75">
        <v>0</v>
      </c>
      <c r="W61" s="75">
        <v>0</v>
      </c>
      <c r="X61" s="75">
        <v>45.15124999999999</v>
      </c>
      <c r="Y61" s="92">
        <v>118</v>
      </c>
      <c r="Z61" s="75">
        <v>0</v>
      </c>
      <c r="AA61" s="92"/>
      <c r="AB61" s="97"/>
      <c r="AC61" s="98"/>
      <c r="AD61" s="31"/>
      <c r="AE61" s="75" t="s">
        <v>872</v>
      </c>
      <c r="AF61" s="75" t="s">
        <v>872</v>
      </c>
      <c r="AG61" s="92"/>
      <c r="AH61" s="92">
        <v>118</v>
      </c>
      <c r="AI61" s="31"/>
      <c r="AJ61" s="75"/>
      <c r="AK61" s="75">
        <f t="shared" si="0"/>
        <v>45.15124999999999</v>
      </c>
      <c r="AL61" s="75">
        <f t="shared" si="1"/>
        <v>45.15124999999999</v>
      </c>
      <c r="AN61" s="250"/>
      <c r="AO61" s="250"/>
    </row>
    <row r="62" spans="1:41" s="14" customFormat="1" x14ac:dyDescent="0.25">
      <c r="A62" s="7" t="s">
        <v>255</v>
      </c>
      <c r="B62" s="18" t="s">
        <v>258</v>
      </c>
      <c r="C62" s="7" t="s">
        <v>259</v>
      </c>
      <c r="D62" s="8" t="s">
        <v>103</v>
      </c>
      <c r="E62" s="7" t="s">
        <v>65</v>
      </c>
      <c r="F62" s="9" t="s">
        <v>47</v>
      </c>
      <c r="G62" s="7" t="s">
        <v>260</v>
      </c>
      <c r="H62" s="7" t="s">
        <v>261</v>
      </c>
      <c r="I62" s="15">
        <v>706202</v>
      </c>
      <c r="J62" s="10">
        <v>3</v>
      </c>
      <c r="K62" s="11">
        <v>0.01</v>
      </c>
      <c r="L62" s="12">
        <v>0.03</v>
      </c>
      <c r="M62" s="13" t="s">
        <v>27</v>
      </c>
      <c r="N62" s="12">
        <v>0</v>
      </c>
      <c r="O62" s="13" t="s">
        <v>106</v>
      </c>
      <c r="P62" s="12">
        <v>0.02</v>
      </c>
      <c r="Q62" s="13" t="s">
        <v>27</v>
      </c>
      <c r="R62" s="12">
        <v>0</v>
      </c>
      <c r="S62" s="71">
        <v>0.05</v>
      </c>
      <c r="T62" s="75">
        <v>335.54</v>
      </c>
      <c r="U62" s="75">
        <v>41.59</v>
      </c>
      <c r="V62" s="75">
        <v>293.95000000000005</v>
      </c>
      <c r="W62" s="75">
        <v>24.5</v>
      </c>
      <c r="X62" s="75">
        <v>3.5669999999999997</v>
      </c>
      <c r="Y62" s="92">
        <v>9</v>
      </c>
      <c r="Z62" s="75">
        <v>0</v>
      </c>
      <c r="AA62" s="92"/>
      <c r="AB62" s="97"/>
      <c r="AC62" s="98"/>
      <c r="AD62" s="31"/>
      <c r="AE62" s="75" t="s">
        <v>872</v>
      </c>
      <c r="AF62" s="75" t="s">
        <v>872</v>
      </c>
      <c r="AG62" s="92"/>
      <c r="AH62" s="92">
        <v>9</v>
      </c>
      <c r="AI62" s="31"/>
      <c r="AJ62" s="75"/>
      <c r="AK62" s="75">
        <f t="shared" si="0"/>
        <v>3.5669999999999997</v>
      </c>
      <c r="AL62" s="75">
        <f t="shared" si="1"/>
        <v>297.51700000000005</v>
      </c>
      <c r="AN62" s="250"/>
      <c r="AO62" s="250"/>
    </row>
    <row r="63" spans="1:41" s="14" customFormat="1" x14ac:dyDescent="0.25">
      <c r="A63" s="7" t="s">
        <v>255</v>
      </c>
      <c r="B63" s="18" t="s">
        <v>262</v>
      </c>
      <c r="C63" s="7" t="s">
        <v>259</v>
      </c>
      <c r="D63" s="8" t="s">
        <v>103</v>
      </c>
      <c r="E63" s="7" t="s">
        <v>65</v>
      </c>
      <c r="F63" s="9" t="s">
        <v>47</v>
      </c>
      <c r="G63" s="7" t="s">
        <v>260</v>
      </c>
      <c r="H63" s="7" t="s">
        <v>263</v>
      </c>
      <c r="I63" s="7">
        <v>706408</v>
      </c>
      <c r="J63" s="10">
        <v>3</v>
      </c>
      <c r="K63" s="11">
        <v>0.01</v>
      </c>
      <c r="L63" s="12">
        <v>0.03</v>
      </c>
      <c r="M63" s="13" t="s">
        <v>27</v>
      </c>
      <c r="N63" s="12">
        <v>0</v>
      </c>
      <c r="O63" s="13" t="s">
        <v>106</v>
      </c>
      <c r="P63" s="12">
        <v>0.02</v>
      </c>
      <c r="Q63" s="13" t="s">
        <v>27</v>
      </c>
      <c r="R63" s="12">
        <v>0</v>
      </c>
      <c r="S63" s="71">
        <v>0.05</v>
      </c>
      <c r="T63" s="75">
        <v>335.54</v>
      </c>
      <c r="U63" s="75">
        <v>41.59</v>
      </c>
      <c r="V63" s="75">
        <v>293.95000000000005</v>
      </c>
      <c r="W63" s="75">
        <v>24.5</v>
      </c>
      <c r="X63" s="75">
        <v>345.80424999999997</v>
      </c>
      <c r="Y63" s="92">
        <v>272</v>
      </c>
      <c r="Z63" s="75">
        <v>0</v>
      </c>
      <c r="AA63" s="92"/>
      <c r="AB63" s="97"/>
      <c r="AC63" s="98"/>
      <c r="AD63" s="31"/>
      <c r="AE63" s="75" t="s">
        <v>872</v>
      </c>
      <c r="AF63" s="75" t="s">
        <v>872</v>
      </c>
      <c r="AG63" s="92"/>
      <c r="AH63" s="92">
        <v>272</v>
      </c>
      <c r="AI63" s="31"/>
      <c r="AJ63" s="75"/>
      <c r="AK63" s="75">
        <f t="shared" si="0"/>
        <v>345.80424999999997</v>
      </c>
      <c r="AL63" s="75">
        <f t="shared" si="1"/>
        <v>639.75424999999996</v>
      </c>
      <c r="AN63" s="250"/>
      <c r="AO63" s="250"/>
    </row>
    <row r="64" spans="1:41" s="14" customFormat="1" x14ac:dyDescent="0.25">
      <c r="A64" s="7" t="s">
        <v>255</v>
      </c>
      <c r="B64" s="6" t="s">
        <v>266</v>
      </c>
      <c r="C64" s="7" t="s">
        <v>102</v>
      </c>
      <c r="D64" s="8" t="s">
        <v>103</v>
      </c>
      <c r="E64" s="7" t="s">
        <v>65</v>
      </c>
      <c r="F64" s="9">
        <v>2</v>
      </c>
      <c r="G64" s="7" t="s">
        <v>256</v>
      </c>
      <c r="H64" s="7" t="s">
        <v>267</v>
      </c>
      <c r="I64" s="7">
        <v>705210</v>
      </c>
      <c r="J64" s="10">
        <v>3</v>
      </c>
      <c r="K64" s="11">
        <v>0.12</v>
      </c>
      <c r="L64" s="12">
        <v>0.36</v>
      </c>
      <c r="M64" s="13" t="s">
        <v>106</v>
      </c>
      <c r="N64" s="12">
        <v>0.36</v>
      </c>
      <c r="O64" s="13" t="s">
        <v>106</v>
      </c>
      <c r="P64" s="12">
        <v>0.12</v>
      </c>
      <c r="Q64" s="13" t="s">
        <v>27</v>
      </c>
      <c r="R64" s="12">
        <v>0</v>
      </c>
      <c r="S64" s="71">
        <v>0.84</v>
      </c>
      <c r="T64" s="75">
        <v>5637.08</v>
      </c>
      <c r="U64" s="75">
        <v>698.67</v>
      </c>
      <c r="V64" s="75">
        <v>4938.41</v>
      </c>
      <c r="W64" s="75">
        <v>411.53</v>
      </c>
      <c r="X64" s="75">
        <v>0</v>
      </c>
      <c r="Y64" s="92"/>
      <c r="Z64" s="75">
        <v>0</v>
      </c>
      <c r="AA64" s="92"/>
      <c r="AB64" s="97"/>
      <c r="AC64" s="98"/>
      <c r="AD64" s="31"/>
      <c r="AE64" s="75" t="s">
        <v>872</v>
      </c>
      <c r="AF64" s="75" t="s">
        <v>872</v>
      </c>
      <c r="AG64" s="92"/>
      <c r="AH64" s="92">
        <v>0</v>
      </c>
      <c r="AI64" s="31"/>
      <c r="AJ64" s="75"/>
      <c r="AK64" s="75">
        <f t="shared" si="0"/>
        <v>0</v>
      </c>
      <c r="AL64" s="75">
        <f t="shared" si="1"/>
        <v>4938.41</v>
      </c>
      <c r="AN64" s="250"/>
      <c r="AO64" s="250"/>
    </row>
    <row r="65" spans="1:41" s="14" customFormat="1" x14ac:dyDescent="0.25">
      <c r="A65" s="7" t="s">
        <v>255</v>
      </c>
      <c r="B65" s="18" t="s">
        <v>268</v>
      </c>
      <c r="C65" s="7" t="s">
        <v>259</v>
      </c>
      <c r="D65" s="8" t="s">
        <v>103</v>
      </c>
      <c r="E65" s="7" t="s">
        <v>65</v>
      </c>
      <c r="F65" s="9" t="s">
        <v>47</v>
      </c>
      <c r="G65" s="7" t="s">
        <v>260</v>
      </c>
      <c r="H65" s="7" t="s">
        <v>269</v>
      </c>
      <c r="I65" s="15">
        <v>706207</v>
      </c>
      <c r="J65" s="10">
        <v>3</v>
      </c>
      <c r="K65" s="11">
        <v>0.01</v>
      </c>
      <c r="L65" s="12">
        <v>0.03</v>
      </c>
      <c r="M65" s="13" t="s">
        <v>27</v>
      </c>
      <c r="N65" s="12">
        <v>0</v>
      </c>
      <c r="O65" s="13" t="s">
        <v>106</v>
      </c>
      <c r="P65" s="12">
        <v>0.02</v>
      </c>
      <c r="Q65" s="13" t="s">
        <v>27</v>
      </c>
      <c r="R65" s="12">
        <v>0</v>
      </c>
      <c r="S65" s="71">
        <v>0.05</v>
      </c>
      <c r="T65" s="75">
        <v>335.54</v>
      </c>
      <c r="U65" s="75">
        <v>41.59</v>
      </c>
      <c r="V65" s="75">
        <v>293.95000000000005</v>
      </c>
      <c r="W65" s="75">
        <v>24.5</v>
      </c>
      <c r="X65" s="75">
        <v>501.46074999999996</v>
      </c>
      <c r="Y65" s="92">
        <v>1286</v>
      </c>
      <c r="Z65" s="75">
        <v>6.8674999999999997</v>
      </c>
      <c r="AA65" s="92">
        <v>1</v>
      </c>
      <c r="AB65" s="97"/>
      <c r="AC65" s="98"/>
      <c r="AD65" s="31"/>
      <c r="AE65" s="75" t="s">
        <v>872</v>
      </c>
      <c r="AF65" s="75" t="s">
        <v>872</v>
      </c>
      <c r="AG65" s="92">
        <v>1</v>
      </c>
      <c r="AH65" s="92">
        <v>1288</v>
      </c>
      <c r="AI65" s="31"/>
      <c r="AJ65" s="75"/>
      <c r="AK65" s="75">
        <f t="shared" si="0"/>
        <v>508.32824999999997</v>
      </c>
      <c r="AL65" s="75">
        <f t="shared" si="1"/>
        <v>802.27825000000007</v>
      </c>
      <c r="AN65" s="250"/>
      <c r="AO65" s="250"/>
    </row>
    <row r="66" spans="1:41" s="14" customFormat="1" x14ac:dyDescent="0.25">
      <c r="A66" s="7" t="s">
        <v>255</v>
      </c>
      <c r="B66" s="18" t="s">
        <v>270</v>
      </c>
      <c r="C66" s="7" t="s">
        <v>271</v>
      </c>
      <c r="D66" s="8" t="s">
        <v>103</v>
      </c>
      <c r="E66" s="7" t="s">
        <v>65</v>
      </c>
      <c r="F66" s="9">
        <v>2</v>
      </c>
      <c r="G66" s="7" t="s">
        <v>256</v>
      </c>
      <c r="H66" s="7" t="s">
        <v>272</v>
      </c>
      <c r="I66" s="7">
        <v>704050</v>
      </c>
      <c r="J66" s="10">
        <v>2</v>
      </c>
      <c r="K66" s="11">
        <v>1</v>
      </c>
      <c r="L66" s="12">
        <v>2</v>
      </c>
      <c r="M66" s="13" t="s">
        <v>27</v>
      </c>
      <c r="N66" s="12">
        <v>0</v>
      </c>
      <c r="O66" s="13" t="s">
        <v>106</v>
      </c>
      <c r="P66" s="12">
        <v>1</v>
      </c>
      <c r="Q66" s="13" t="s">
        <v>27</v>
      </c>
      <c r="R66" s="12">
        <v>0</v>
      </c>
      <c r="S66" s="71">
        <v>3</v>
      </c>
      <c r="T66" s="75">
        <v>20132.43</v>
      </c>
      <c r="U66" s="75">
        <v>2495.2600000000002</v>
      </c>
      <c r="V66" s="75">
        <v>17637.169999999998</v>
      </c>
      <c r="W66" s="75">
        <v>1469.76</v>
      </c>
      <c r="X66" s="75">
        <v>562.19200000000001</v>
      </c>
      <c r="Y66" s="92">
        <v>1334</v>
      </c>
      <c r="Z66" s="75">
        <v>39.2575</v>
      </c>
      <c r="AA66" s="92">
        <v>5</v>
      </c>
      <c r="AB66" s="97"/>
      <c r="AC66" s="98"/>
      <c r="AD66" s="31"/>
      <c r="AE66" s="75" t="s">
        <v>872</v>
      </c>
      <c r="AF66" s="75" t="s">
        <v>872</v>
      </c>
      <c r="AG66" s="92">
        <v>5</v>
      </c>
      <c r="AH66" s="92">
        <v>1344</v>
      </c>
      <c r="AI66" s="31"/>
      <c r="AJ66" s="75"/>
      <c r="AK66" s="75">
        <f t="shared" si="0"/>
        <v>601.44950000000006</v>
      </c>
      <c r="AL66" s="75">
        <f t="shared" si="1"/>
        <v>18238.619499999997</v>
      </c>
      <c r="AN66" s="250"/>
      <c r="AO66" s="250"/>
    </row>
    <row r="67" spans="1:41" s="14" customFormat="1" ht="30" x14ac:dyDescent="0.25">
      <c r="A67" s="7" t="s">
        <v>255</v>
      </c>
      <c r="B67" s="18" t="s">
        <v>284</v>
      </c>
      <c r="C67" s="7" t="s">
        <v>285</v>
      </c>
      <c r="D67" s="8" t="s">
        <v>103</v>
      </c>
      <c r="E67" s="7" t="s">
        <v>65</v>
      </c>
      <c r="F67" s="9">
        <v>2</v>
      </c>
      <c r="G67" s="7" t="s">
        <v>278</v>
      </c>
      <c r="H67" s="7" t="s">
        <v>286</v>
      </c>
      <c r="I67" s="7">
        <v>705100</v>
      </c>
      <c r="J67" s="10">
        <v>1</v>
      </c>
      <c r="K67" s="11">
        <v>1</v>
      </c>
      <c r="L67" s="12">
        <v>1</v>
      </c>
      <c r="M67" s="13" t="s">
        <v>27</v>
      </c>
      <c r="N67" s="12">
        <v>0</v>
      </c>
      <c r="O67" s="13" t="s">
        <v>106</v>
      </c>
      <c r="P67" s="12">
        <v>1</v>
      </c>
      <c r="Q67" s="13" t="s">
        <v>27</v>
      </c>
      <c r="R67" s="12">
        <v>0</v>
      </c>
      <c r="S67" s="71">
        <v>2</v>
      </c>
      <c r="T67" s="75">
        <v>13421.62</v>
      </c>
      <c r="U67" s="75">
        <v>1663.51</v>
      </c>
      <c r="V67" s="75">
        <v>11758.11</v>
      </c>
      <c r="W67" s="75">
        <v>979.84</v>
      </c>
      <c r="X67" s="75">
        <v>35.188249999999996</v>
      </c>
      <c r="Y67" s="92">
        <v>26</v>
      </c>
      <c r="Z67" s="75">
        <v>176.464</v>
      </c>
      <c r="AA67" s="92">
        <v>24</v>
      </c>
      <c r="AB67" s="97"/>
      <c r="AC67" s="98"/>
      <c r="AD67" s="31"/>
      <c r="AE67" s="75" t="s">
        <v>872</v>
      </c>
      <c r="AF67" s="75" t="s">
        <v>872</v>
      </c>
      <c r="AG67" s="92">
        <v>24</v>
      </c>
      <c r="AH67" s="92">
        <v>74</v>
      </c>
      <c r="AI67" s="31"/>
      <c r="AJ67" s="75"/>
      <c r="AK67" s="75">
        <f t="shared" ref="AK67:AK130" si="2">SUM(X67,Z67,AB67,AD67,AE67,AF67,AJ67)</f>
        <v>211.65224999999998</v>
      </c>
      <c r="AL67" s="75">
        <f t="shared" ref="AL67:AL130" si="3">V67+AK67</f>
        <v>11969.76225</v>
      </c>
      <c r="AN67" s="250"/>
      <c r="AO67" s="250"/>
    </row>
    <row r="68" spans="1:41" s="14" customFormat="1" x14ac:dyDescent="0.25">
      <c r="A68" s="7" t="s">
        <v>255</v>
      </c>
      <c r="B68" s="18" t="s">
        <v>287</v>
      </c>
      <c r="C68" s="7" t="s">
        <v>259</v>
      </c>
      <c r="D68" s="8" t="s">
        <v>103</v>
      </c>
      <c r="E68" s="7" t="s">
        <v>65</v>
      </c>
      <c r="F68" s="9" t="s">
        <v>47</v>
      </c>
      <c r="G68" s="7" t="s">
        <v>260</v>
      </c>
      <c r="H68" s="7" t="s">
        <v>288</v>
      </c>
      <c r="I68" s="15">
        <v>706201</v>
      </c>
      <c r="J68" s="10">
        <v>3</v>
      </c>
      <c r="K68" s="11">
        <v>0.01</v>
      </c>
      <c r="L68" s="12">
        <v>0.03</v>
      </c>
      <c r="M68" s="13" t="s">
        <v>27</v>
      </c>
      <c r="N68" s="12">
        <v>0</v>
      </c>
      <c r="O68" s="13" t="s">
        <v>106</v>
      </c>
      <c r="P68" s="12">
        <v>0.02</v>
      </c>
      <c r="Q68" s="13" t="s">
        <v>27</v>
      </c>
      <c r="R68" s="12">
        <v>0</v>
      </c>
      <c r="S68" s="71">
        <v>0.05</v>
      </c>
      <c r="T68" s="75">
        <v>335.54</v>
      </c>
      <c r="U68" s="75">
        <v>41.59</v>
      </c>
      <c r="V68" s="75">
        <v>293.95000000000005</v>
      </c>
      <c r="W68" s="75">
        <v>24.5</v>
      </c>
      <c r="X68" s="75">
        <v>0.76874999999999993</v>
      </c>
      <c r="Y68" s="92">
        <v>2</v>
      </c>
      <c r="Z68" s="75">
        <v>0</v>
      </c>
      <c r="AA68" s="92"/>
      <c r="AB68" s="97"/>
      <c r="AC68" s="98"/>
      <c r="AD68" s="31"/>
      <c r="AE68" s="75" t="s">
        <v>872</v>
      </c>
      <c r="AF68" s="75" t="s">
        <v>872</v>
      </c>
      <c r="AG68" s="92"/>
      <c r="AH68" s="92">
        <v>2</v>
      </c>
      <c r="AI68" s="31"/>
      <c r="AJ68" s="75"/>
      <c r="AK68" s="75">
        <f t="shared" si="2"/>
        <v>0.76874999999999993</v>
      </c>
      <c r="AL68" s="75">
        <f t="shared" si="3"/>
        <v>294.71875000000006</v>
      </c>
      <c r="AN68" s="250"/>
      <c r="AO68" s="250"/>
    </row>
    <row r="69" spans="1:41" s="14" customFormat="1" x14ac:dyDescent="0.25">
      <c r="A69" s="7" t="s">
        <v>255</v>
      </c>
      <c r="B69" s="18" t="s">
        <v>289</v>
      </c>
      <c r="C69" s="7" t="s">
        <v>259</v>
      </c>
      <c r="D69" s="8" t="s">
        <v>103</v>
      </c>
      <c r="E69" s="7" t="s">
        <v>65</v>
      </c>
      <c r="F69" s="9" t="s">
        <v>47</v>
      </c>
      <c r="G69" s="7" t="s">
        <v>260</v>
      </c>
      <c r="H69" s="7" t="s">
        <v>290</v>
      </c>
      <c r="I69" s="15">
        <v>706203</v>
      </c>
      <c r="J69" s="10">
        <v>3</v>
      </c>
      <c r="K69" s="11">
        <v>0.01</v>
      </c>
      <c r="L69" s="12">
        <v>0.03</v>
      </c>
      <c r="M69" s="13" t="s">
        <v>27</v>
      </c>
      <c r="N69" s="12">
        <v>0</v>
      </c>
      <c r="O69" s="13" t="s">
        <v>106</v>
      </c>
      <c r="P69" s="12">
        <v>0.1</v>
      </c>
      <c r="Q69" s="13" t="s">
        <v>27</v>
      </c>
      <c r="R69" s="12">
        <v>0</v>
      </c>
      <c r="S69" s="71">
        <v>0.13</v>
      </c>
      <c r="T69" s="75">
        <v>872.41</v>
      </c>
      <c r="U69" s="75">
        <v>108.13</v>
      </c>
      <c r="V69" s="75">
        <v>764.28</v>
      </c>
      <c r="W69" s="75">
        <v>63.69</v>
      </c>
      <c r="X69" s="75">
        <v>2997.8789999999995</v>
      </c>
      <c r="Y69" s="92">
        <v>4670</v>
      </c>
      <c r="Z69" s="75">
        <v>653.47850000000005</v>
      </c>
      <c r="AA69" s="92">
        <v>85</v>
      </c>
      <c r="AB69" s="97"/>
      <c r="AC69" s="98"/>
      <c r="AD69" s="31"/>
      <c r="AE69" s="75" t="s">
        <v>872</v>
      </c>
      <c r="AF69" s="75" t="s">
        <v>872</v>
      </c>
      <c r="AG69" s="92">
        <v>85</v>
      </c>
      <c r="AH69" s="92">
        <v>4840</v>
      </c>
      <c r="AI69" s="31"/>
      <c r="AJ69" s="75">
        <v>51.96</v>
      </c>
      <c r="AK69" s="75">
        <f t="shared" si="2"/>
        <v>3703.3174999999997</v>
      </c>
      <c r="AL69" s="75">
        <f t="shared" si="3"/>
        <v>4467.5974999999999</v>
      </c>
      <c r="AN69" s="250"/>
      <c r="AO69" s="250"/>
    </row>
    <row r="70" spans="1:41" s="14" customFormat="1" x14ac:dyDescent="0.25">
      <c r="A70" s="7" t="s">
        <v>255</v>
      </c>
      <c r="B70" s="18" t="s">
        <v>291</v>
      </c>
      <c r="C70" s="7" t="s">
        <v>259</v>
      </c>
      <c r="D70" s="8" t="s">
        <v>103</v>
      </c>
      <c r="E70" s="7" t="s">
        <v>65</v>
      </c>
      <c r="F70" s="9" t="s">
        <v>47</v>
      </c>
      <c r="G70" s="7" t="s">
        <v>260</v>
      </c>
      <c r="H70" s="7" t="s">
        <v>292</v>
      </c>
      <c r="I70" s="15">
        <v>706404</v>
      </c>
      <c r="J70" s="10">
        <v>3</v>
      </c>
      <c r="K70" s="11">
        <v>0.04</v>
      </c>
      <c r="L70" s="12">
        <v>0.12</v>
      </c>
      <c r="M70" s="13" t="s">
        <v>27</v>
      </c>
      <c r="N70" s="12">
        <v>0</v>
      </c>
      <c r="O70" s="13" t="s">
        <v>106</v>
      </c>
      <c r="P70" s="12">
        <v>0.4</v>
      </c>
      <c r="Q70" s="13" t="s">
        <v>27</v>
      </c>
      <c r="R70" s="12">
        <v>0</v>
      </c>
      <c r="S70" s="71">
        <v>0.52</v>
      </c>
      <c r="T70" s="75">
        <v>3489.62</v>
      </c>
      <c r="U70" s="75">
        <v>432.51</v>
      </c>
      <c r="V70" s="75">
        <v>3057.1099999999997</v>
      </c>
      <c r="W70" s="75">
        <v>254.76</v>
      </c>
      <c r="X70" s="75">
        <v>5358.0849999999991</v>
      </c>
      <c r="Y70" s="92">
        <v>11271</v>
      </c>
      <c r="Z70" s="75">
        <v>14.606249999999999</v>
      </c>
      <c r="AA70" s="92">
        <v>3</v>
      </c>
      <c r="AB70" s="97">
        <v>191.25</v>
      </c>
      <c r="AC70" s="98">
        <v>2.25</v>
      </c>
      <c r="AD70" s="31"/>
      <c r="AE70" s="75">
        <v>8041.3402499999993</v>
      </c>
      <c r="AF70" s="75" t="s">
        <v>872</v>
      </c>
      <c r="AG70" s="92">
        <v>3</v>
      </c>
      <c r="AH70" s="92">
        <v>11277</v>
      </c>
      <c r="AI70" s="31"/>
      <c r="AJ70" s="75">
        <v>3879.8099999999995</v>
      </c>
      <c r="AK70" s="75">
        <f t="shared" si="2"/>
        <v>17485.091499999995</v>
      </c>
      <c r="AL70" s="75">
        <f t="shared" si="3"/>
        <v>20542.201499999996</v>
      </c>
      <c r="AN70" s="250"/>
      <c r="AO70" s="250"/>
    </row>
    <row r="71" spans="1:41" s="14" customFormat="1" x14ac:dyDescent="0.25">
      <c r="A71" s="7" t="s">
        <v>255</v>
      </c>
      <c r="B71" s="18" t="s">
        <v>293</v>
      </c>
      <c r="C71" s="7" t="s">
        <v>259</v>
      </c>
      <c r="D71" s="8" t="s">
        <v>103</v>
      </c>
      <c r="E71" s="7" t="s">
        <v>65</v>
      </c>
      <c r="F71" s="9" t="s">
        <v>47</v>
      </c>
      <c r="G71" s="7" t="s">
        <v>260</v>
      </c>
      <c r="H71" s="7" t="s">
        <v>294</v>
      </c>
      <c r="I71" s="7">
        <v>706211</v>
      </c>
      <c r="J71" s="10">
        <v>3</v>
      </c>
      <c r="K71" s="11">
        <v>0.9</v>
      </c>
      <c r="L71" s="12">
        <v>2.7</v>
      </c>
      <c r="M71" s="13" t="s">
        <v>27</v>
      </c>
      <c r="N71" s="12">
        <v>0</v>
      </c>
      <c r="O71" s="13" t="s">
        <v>106</v>
      </c>
      <c r="P71" s="12">
        <v>1.4</v>
      </c>
      <c r="Q71" s="13" t="s">
        <v>27</v>
      </c>
      <c r="R71" s="12">
        <v>0</v>
      </c>
      <c r="S71" s="71">
        <v>4.0999999999999996</v>
      </c>
      <c r="T71" s="75">
        <v>27514.32</v>
      </c>
      <c r="U71" s="75">
        <v>3410.19</v>
      </c>
      <c r="V71" s="75">
        <v>24104.13</v>
      </c>
      <c r="W71" s="75">
        <v>2008.68</v>
      </c>
      <c r="X71" s="75">
        <v>20605.708249999996</v>
      </c>
      <c r="Y71" s="92">
        <v>21828</v>
      </c>
      <c r="Z71" s="75">
        <v>312.10224999999997</v>
      </c>
      <c r="AA71" s="92">
        <v>34</v>
      </c>
      <c r="AB71" s="97">
        <v>63.75</v>
      </c>
      <c r="AC71" s="98">
        <v>0.75</v>
      </c>
      <c r="AD71" s="31">
        <v>25.97</v>
      </c>
      <c r="AE71" s="75">
        <v>142638.83599999995</v>
      </c>
      <c r="AF71" s="75">
        <v>15977.125999999998</v>
      </c>
      <c r="AG71" s="92">
        <v>34</v>
      </c>
      <c r="AH71" s="92">
        <v>21896</v>
      </c>
      <c r="AI71" s="31"/>
      <c r="AJ71" s="75"/>
      <c r="AK71" s="75">
        <f t="shared" si="2"/>
        <v>179623.49249999993</v>
      </c>
      <c r="AL71" s="75">
        <f t="shared" si="3"/>
        <v>203727.62249999994</v>
      </c>
      <c r="AN71" s="250"/>
      <c r="AO71" s="250"/>
    </row>
    <row r="72" spans="1:41" s="14" customFormat="1" x14ac:dyDescent="0.25">
      <c r="A72" s="7" t="s">
        <v>255</v>
      </c>
      <c r="B72" s="18" t="s">
        <v>295</v>
      </c>
      <c r="C72" s="7" t="s">
        <v>259</v>
      </c>
      <c r="D72" s="8" t="s">
        <v>103</v>
      </c>
      <c r="E72" s="7" t="s">
        <v>65</v>
      </c>
      <c r="F72" s="9" t="s">
        <v>47</v>
      </c>
      <c r="G72" s="7" t="s">
        <v>260</v>
      </c>
      <c r="H72" s="7" t="s">
        <v>296</v>
      </c>
      <c r="I72" s="7">
        <v>705401</v>
      </c>
      <c r="J72" s="10">
        <v>3</v>
      </c>
      <c r="K72" s="11">
        <v>0.01</v>
      </c>
      <c r="L72" s="12">
        <v>0.03</v>
      </c>
      <c r="M72" s="13" t="s">
        <v>27</v>
      </c>
      <c r="N72" s="12">
        <v>0</v>
      </c>
      <c r="O72" s="13" t="s">
        <v>106</v>
      </c>
      <c r="P72" s="12">
        <v>0.02</v>
      </c>
      <c r="Q72" s="13" t="s">
        <v>27</v>
      </c>
      <c r="R72" s="12">
        <v>0</v>
      </c>
      <c r="S72" s="71">
        <v>0.05</v>
      </c>
      <c r="T72" s="75">
        <v>335.54</v>
      </c>
      <c r="U72" s="75">
        <v>41.59</v>
      </c>
      <c r="V72" s="75">
        <v>293.95000000000005</v>
      </c>
      <c r="W72" s="75">
        <v>24.5</v>
      </c>
      <c r="X72" s="75">
        <v>0</v>
      </c>
      <c r="Y72" s="92"/>
      <c r="Z72" s="75">
        <v>0</v>
      </c>
      <c r="AA72" s="92"/>
      <c r="AB72" s="97"/>
      <c r="AC72" s="98"/>
      <c r="AD72" s="31"/>
      <c r="AE72" s="75" t="s">
        <v>872</v>
      </c>
      <c r="AF72" s="75" t="s">
        <v>872</v>
      </c>
      <c r="AG72" s="92"/>
      <c r="AH72" s="92">
        <v>0</v>
      </c>
      <c r="AI72" s="31"/>
      <c r="AJ72" s="75"/>
      <c r="AK72" s="75">
        <f t="shared" si="2"/>
        <v>0</v>
      </c>
      <c r="AL72" s="75">
        <f t="shared" si="3"/>
        <v>293.95000000000005</v>
      </c>
      <c r="AN72" s="250"/>
      <c r="AO72" s="250"/>
    </row>
    <row r="73" spans="1:41" s="14" customFormat="1" x14ac:dyDescent="0.25">
      <c r="A73" s="16" t="s">
        <v>255</v>
      </c>
      <c r="B73" s="6" t="s">
        <v>264</v>
      </c>
      <c r="C73" s="16" t="s">
        <v>40</v>
      </c>
      <c r="D73" s="17" t="s">
        <v>40</v>
      </c>
      <c r="E73" s="17" t="s">
        <v>40</v>
      </c>
      <c r="F73" s="16"/>
      <c r="G73" s="7" t="s">
        <v>256</v>
      </c>
      <c r="H73" s="16" t="s">
        <v>265</v>
      </c>
      <c r="I73" s="16">
        <v>704050</v>
      </c>
      <c r="J73" s="10">
        <v>0</v>
      </c>
      <c r="K73" s="11">
        <v>0</v>
      </c>
      <c r="L73" s="12">
        <v>0</v>
      </c>
      <c r="M73" s="13" t="s">
        <v>27</v>
      </c>
      <c r="N73" s="12">
        <v>0</v>
      </c>
      <c r="O73" s="13" t="s">
        <v>27</v>
      </c>
      <c r="P73" s="12">
        <v>0</v>
      </c>
      <c r="Q73" s="13" t="s">
        <v>27</v>
      </c>
      <c r="R73" s="12">
        <v>0</v>
      </c>
      <c r="S73" s="71">
        <v>0</v>
      </c>
      <c r="T73" s="75">
        <v>0</v>
      </c>
      <c r="U73" s="75">
        <v>0</v>
      </c>
      <c r="V73" s="75">
        <v>0</v>
      </c>
      <c r="W73" s="75">
        <v>0</v>
      </c>
      <c r="X73" s="75">
        <v>6751.0804999999991</v>
      </c>
      <c r="Y73" s="92">
        <v>17474</v>
      </c>
      <c r="Z73" s="75">
        <v>0</v>
      </c>
      <c r="AA73" s="92"/>
      <c r="AB73" s="97"/>
      <c r="AC73" s="98"/>
      <c r="AD73" s="31">
        <v>13.89</v>
      </c>
      <c r="AE73" s="75">
        <v>684.23874999999987</v>
      </c>
      <c r="AF73" s="75" t="s">
        <v>872</v>
      </c>
      <c r="AG73" s="92"/>
      <c r="AH73" s="92">
        <v>17474</v>
      </c>
      <c r="AI73" s="31"/>
      <c r="AJ73" s="75"/>
      <c r="AK73" s="75">
        <f t="shared" si="2"/>
        <v>7449.209249999999</v>
      </c>
      <c r="AL73" s="75">
        <f t="shared" si="3"/>
        <v>7449.209249999999</v>
      </c>
      <c r="AN73" s="250"/>
      <c r="AO73" s="250"/>
    </row>
    <row r="74" spans="1:41" s="14" customFormat="1" x14ac:dyDescent="0.25">
      <c r="A74" s="16" t="s">
        <v>255</v>
      </c>
      <c r="B74" s="6" t="s">
        <v>273</v>
      </c>
      <c r="C74" s="16" t="s">
        <v>40</v>
      </c>
      <c r="D74" s="17" t="s">
        <v>40</v>
      </c>
      <c r="E74" s="17" t="s">
        <v>40</v>
      </c>
      <c r="F74" s="16"/>
      <c r="G74" s="7" t="s">
        <v>256</v>
      </c>
      <c r="H74" s="16" t="s">
        <v>274</v>
      </c>
      <c r="I74" s="16">
        <v>704050</v>
      </c>
      <c r="J74" s="10">
        <v>0</v>
      </c>
      <c r="K74" s="11">
        <v>0</v>
      </c>
      <c r="L74" s="12">
        <v>0</v>
      </c>
      <c r="M74" s="13" t="s">
        <v>27</v>
      </c>
      <c r="N74" s="12">
        <v>0</v>
      </c>
      <c r="O74" s="13" t="s">
        <v>27</v>
      </c>
      <c r="P74" s="12">
        <v>0</v>
      </c>
      <c r="Q74" s="13" t="s">
        <v>27</v>
      </c>
      <c r="R74" s="12">
        <v>0</v>
      </c>
      <c r="S74" s="71">
        <v>0</v>
      </c>
      <c r="T74" s="75">
        <v>0</v>
      </c>
      <c r="U74" s="75">
        <v>0</v>
      </c>
      <c r="V74" s="75">
        <v>0</v>
      </c>
      <c r="W74" s="75">
        <v>0</v>
      </c>
      <c r="X74" s="75">
        <v>2111.1822499999998</v>
      </c>
      <c r="Y74" s="92">
        <v>5691</v>
      </c>
      <c r="Z74" s="75">
        <v>7.585</v>
      </c>
      <c r="AA74" s="92">
        <v>1</v>
      </c>
      <c r="AB74" s="97"/>
      <c r="AC74" s="98"/>
      <c r="AD74" s="31"/>
      <c r="AE74" s="75">
        <v>3626.8805000000007</v>
      </c>
      <c r="AF74" s="75">
        <v>31.62125</v>
      </c>
      <c r="AG74" s="92">
        <v>1</v>
      </c>
      <c r="AH74" s="92">
        <v>5693</v>
      </c>
      <c r="AI74" s="31"/>
      <c r="AJ74" s="75"/>
      <c r="AK74" s="75">
        <f t="shared" si="2"/>
        <v>5777.2690000000002</v>
      </c>
      <c r="AL74" s="75">
        <f t="shared" si="3"/>
        <v>5777.2690000000002</v>
      </c>
      <c r="AN74" s="250"/>
      <c r="AO74" s="250"/>
    </row>
    <row r="75" spans="1:41" s="14" customFormat="1" x14ac:dyDescent="0.25">
      <c r="A75" s="16" t="s">
        <v>255</v>
      </c>
      <c r="B75" s="6" t="s">
        <v>275</v>
      </c>
      <c r="C75" s="16" t="s">
        <v>40</v>
      </c>
      <c r="D75" s="17" t="s">
        <v>40</v>
      </c>
      <c r="E75" s="17" t="s">
        <v>40</v>
      </c>
      <c r="F75" s="16"/>
      <c r="G75" s="7" t="s">
        <v>256</v>
      </c>
      <c r="H75" s="16" t="s">
        <v>276</v>
      </c>
      <c r="I75" s="16">
        <v>704050</v>
      </c>
      <c r="J75" s="10">
        <v>0</v>
      </c>
      <c r="K75" s="11">
        <v>0</v>
      </c>
      <c r="L75" s="12">
        <v>0</v>
      </c>
      <c r="M75" s="13" t="s">
        <v>27</v>
      </c>
      <c r="N75" s="12">
        <v>0</v>
      </c>
      <c r="O75" s="13" t="s">
        <v>27</v>
      </c>
      <c r="P75" s="12">
        <v>0</v>
      </c>
      <c r="Q75" s="13" t="s">
        <v>27</v>
      </c>
      <c r="R75" s="12">
        <v>0</v>
      </c>
      <c r="S75" s="71">
        <v>0</v>
      </c>
      <c r="T75" s="75">
        <v>0</v>
      </c>
      <c r="U75" s="75">
        <v>0</v>
      </c>
      <c r="V75" s="75">
        <v>0</v>
      </c>
      <c r="W75" s="75">
        <v>0</v>
      </c>
      <c r="X75" s="75">
        <v>66.891499999999994</v>
      </c>
      <c r="Y75" s="92">
        <v>157</v>
      </c>
      <c r="Z75" s="75">
        <v>11.51075</v>
      </c>
      <c r="AA75" s="92">
        <v>3</v>
      </c>
      <c r="AB75" s="97">
        <v>63.75</v>
      </c>
      <c r="AC75" s="98">
        <v>0.75</v>
      </c>
      <c r="AD75" s="31"/>
      <c r="AE75" s="75" t="s">
        <v>872</v>
      </c>
      <c r="AF75" s="75" t="s">
        <v>872</v>
      </c>
      <c r="AG75" s="92">
        <v>3</v>
      </c>
      <c r="AH75" s="92">
        <v>163</v>
      </c>
      <c r="AI75" s="31"/>
      <c r="AJ75" s="75"/>
      <c r="AK75" s="75">
        <f t="shared" si="2"/>
        <v>142.15224999999998</v>
      </c>
      <c r="AL75" s="75">
        <f t="shared" si="3"/>
        <v>142.15224999999998</v>
      </c>
      <c r="AN75" s="250"/>
      <c r="AO75" s="250"/>
    </row>
    <row r="76" spans="1:41" s="14" customFormat="1" ht="30" x14ac:dyDescent="0.25">
      <c r="A76" s="16" t="s">
        <v>255</v>
      </c>
      <c r="B76" s="6" t="s">
        <v>277</v>
      </c>
      <c r="C76" s="16" t="s">
        <v>40</v>
      </c>
      <c r="D76" s="17" t="s">
        <v>40</v>
      </c>
      <c r="E76" s="17" t="s">
        <v>40</v>
      </c>
      <c r="F76" s="16"/>
      <c r="G76" s="7" t="s">
        <v>278</v>
      </c>
      <c r="H76" s="16" t="s">
        <v>279</v>
      </c>
      <c r="I76" s="16">
        <v>705210</v>
      </c>
      <c r="J76" s="10">
        <v>0</v>
      </c>
      <c r="K76" s="11">
        <v>0</v>
      </c>
      <c r="L76" s="12">
        <v>0</v>
      </c>
      <c r="M76" s="13" t="s">
        <v>27</v>
      </c>
      <c r="N76" s="12">
        <v>0</v>
      </c>
      <c r="O76" s="13" t="s">
        <v>27</v>
      </c>
      <c r="P76" s="12">
        <v>0</v>
      </c>
      <c r="Q76" s="13" t="s">
        <v>27</v>
      </c>
      <c r="R76" s="12">
        <v>0</v>
      </c>
      <c r="S76" s="71">
        <v>0</v>
      </c>
      <c r="T76" s="75">
        <v>0</v>
      </c>
      <c r="U76" s="75">
        <v>0</v>
      </c>
      <c r="V76" s="75">
        <v>0</v>
      </c>
      <c r="W76" s="75">
        <v>0</v>
      </c>
      <c r="X76" s="75">
        <v>1472.9659999999997</v>
      </c>
      <c r="Y76" s="92">
        <v>2938</v>
      </c>
      <c r="Z76" s="75">
        <v>9.8912499999999994</v>
      </c>
      <c r="AA76" s="92">
        <v>2</v>
      </c>
      <c r="AB76" s="97">
        <v>85</v>
      </c>
      <c r="AC76" s="98">
        <v>1</v>
      </c>
      <c r="AD76" s="31"/>
      <c r="AE76" s="75">
        <v>3494.9117500000002</v>
      </c>
      <c r="AF76" s="75">
        <v>170.47799999999998</v>
      </c>
      <c r="AG76" s="92">
        <v>2</v>
      </c>
      <c r="AH76" s="92">
        <v>2942</v>
      </c>
      <c r="AI76" s="31"/>
      <c r="AJ76" s="75">
        <v>511.19</v>
      </c>
      <c r="AK76" s="75">
        <f t="shared" si="2"/>
        <v>5744.4369999999999</v>
      </c>
      <c r="AL76" s="75">
        <f t="shared" si="3"/>
        <v>5744.4369999999999</v>
      </c>
      <c r="AN76" s="250"/>
      <c r="AO76" s="250"/>
    </row>
    <row r="77" spans="1:41" s="14" customFormat="1" ht="30" x14ac:dyDescent="0.25">
      <c r="A77" s="16" t="s">
        <v>255</v>
      </c>
      <c r="B77" s="6" t="s">
        <v>280</v>
      </c>
      <c r="C77" s="16" t="s">
        <v>40</v>
      </c>
      <c r="D77" s="17" t="s">
        <v>40</v>
      </c>
      <c r="E77" s="17" t="s">
        <v>40</v>
      </c>
      <c r="F77" s="16"/>
      <c r="G77" s="7" t="s">
        <v>278</v>
      </c>
      <c r="H77" s="16" t="s">
        <v>279</v>
      </c>
      <c r="I77" s="16">
        <v>705245</v>
      </c>
      <c r="J77" s="10">
        <v>0</v>
      </c>
      <c r="K77" s="11">
        <v>0</v>
      </c>
      <c r="L77" s="12">
        <v>0</v>
      </c>
      <c r="M77" s="13" t="s">
        <v>27</v>
      </c>
      <c r="N77" s="12">
        <v>0</v>
      </c>
      <c r="O77" s="13" t="s">
        <v>27</v>
      </c>
      <c r="P77" s="12">
        <v>0</v>
      </c>
      <c r="Q77" s="13" t="s">
        <v>27</v>
      </c>
      <c r="R77" s="12">
        <v>0</v>
      </c>
      <c r="S77" s="71">
        <v>0</v>
      </c>
      <c r="T77" s="75">
        <v>0</v>
      </c>
      <c r="U77" s="75">
        <v>0</v>
      </c>
      <c r="V77" s="75">
        <v>0</v>
      </c>
      <c r="W77" s="75">
        <v>0</v>
      </c>
      <c r="X77" s="75">
        <v>1956.8889999999999</v>
      </c>
      <c r="Y77" s="92">
        <v>3463</v>
      </c>
      <c r="Z77" s="75">
        <v>2.7367499999999998</v>
      </c>
      <c r="AA77" s="92">
        <v>1</v>
      </c>
      <c r="AB77" s="97"/>
      <c r="AC77" s="98"/>
      <c r="AD77" s="31"/>
      <c r="AE77" s="75">
        <v>1349.0435</v>
      </c>
      <c r="AF77" s="75" t="s">
        <v>872</v>
      </c>
      <c r="AG77" s="92">
        <v>1</v>
      </c>
      <c r="AH77" s="92">
        <v>3465</v>
      </c>
      <c r="AI77" s="31"/>
      <c r="AJ77" s="75"/>
      <c r="AK77" s="75">
        <f t="shared" si="2"/>
        <v>3308.6692499999999</v>
      </c>
      <c r="AL77" s="75">
        <f t="shared" si="3"/>
        <v>3308.6692499999999</v>
      </c>
      <c r="AN77" s="250"/>
      <c r="AO77" s="250"/>
    </row>
    <row r="78" spans="1:41" s="14" customFormat="1" ht="30" x14ac:dyDescent="0.25">
      <c r="A78" s="16" t="s">
        <v>255</v>
      </c>
      <c r="B78" s="6" t="s">
        <v>281</v>
      </c>
      <c r="C78" s="16" t="s">
        <v>40</v>
      </c>
      <c r="D78" s="17" t="s">
        <v>40</v>
      </c>
      <c r="E78" s="17" t="s">
        <v>40</v>
      </c>
      <c r="F78" s="16"/>
      <c r="G78" s="7" t="s">
        <v>278</v>
      </c>
      <c r="H78" s="16" t="s">
        <v>279</v>
      </c>
      <c r="I78" s="16">
        <v>705200</v>
      </c>
      <c r="J78" s="10">
        <v>0</v>
      </c>
      <c r="K78" s="11">
        <v>0</v>
      </c>
      <c r="L78" s="12">
        <v>0</v>
      </c>
      <c r="M78" s="13" t="s">
        <v>27</v>
      </c>
      <c r="N78" s="12">
        <v>0</v>
      </c>
      <c r="O78" s="13" t="s">
        <v>27</v>
      </c>
      <c r="P78" s="12">
        <v>0</v>
      </c>
      <c r="Q78" s="13" t="s">
        <v>27</v>
      </c>
      <c r="R78" s="12">
        <v>0</v>
      </c>
      <c r="S78" s="71">
        <v>0</v>
      </c>
      <c r="T78" s="75">
        <v>0</v>
      </c>
      <c r="U78" s="75">
        <v>0</v>
      </c>
      <c r="V78" s="75">
        <v>0</v>
      </c>
      <c r="W78" s="75">
        <v>0</v>
      </c>
      <c r="X78" s="75">
        <v>175.03924999999995</v>
      </c>
      <c r="Y78" s="92">
        <v>417</v>
      </c>
      <c r="Z78" s="75">
        <v>0</v>
      </c>
      <c r="AA78" s="92"/>
      <c r="AB78" s="97"/>
      <c r="AC78" s="98"/>
      <c r="AD78" s="31"/>
      <c r="AE78" s="75" t="s">
        <v>872</v>
      </c>
      <c r="AF78" s="75" t="s">
        <v>872</v>
      </c>
      <c r="AG78" s="92"/>
      <c r="AH78" s="92">
        <v>417</v>
      </c>
      <c r="AI78" s="31"/>
      <c r="AJ78" s="75"/>
      <c r="AK78" s="75">
        <f t="shared" si="2"/>
        <v>175.03924999999995</v>
      </c>
      <c r="AL78" s="75">
        <f t="shared" si="3"/>
        <v>175.03924999999995</v>
      </c>
      <c r="AN78" s="250"/>
      <c r="AO78" s="250"/>
    </row>
    <row r="79" spans="1:41" s="14" customFormat="1" x14ac:dyDescent="0.25">
      <c r="A79" s="16" t="s">
        <v>255</v>
      </c>
      <c r="B79" s="6" t="s">
        <v>282</v>
      </c>
      <c r="C79" s="16" t="s">
        <v>40</v>
      </c>
      <c r="D79" s="17" t="s">
        <v>40</v>
      </c>
      <c r="E79" s="17" t="s">
        <v>40</v>
      </c>
      <c r="F79" s="16"/>
      <c r="G79" s="7" t="s">
        <v>256</v>
      </c>
      <c r="H79" s="16" t="s">
        <v>283</v>
      </c>
      <c r="I79" s="16">
        <v>708100</v>
      </c>
      <c r="J79" s="10">
        <v>0</v>
      </c>
      <c r="K79" s="11">
        <v>0</v>
      </c>
      <c r="L79" s="12">
        <v>0</v>
      </c>
      <c r="M79" s="13" t="s">
        <v>27</v>
      </c>
      <c r="N79" s="12">
        <v>0</v>
      </c>
      <c r="O79" s="13" t="s">
        <v>27</v>
      </c>
      <c r="P79" s="12">
        <v>0</v>
      </c>
      <c r="Q79" s="13" t="s">
        <v>27</v>
      </c>
      <c r="R79" s="12">
        <v>0</v>
      </c>
      <c r="S79" s="71">
        <v>0</v>
      </c>
      <c r="T79" s="75">
        <v>0</v>
      </c>
      <c r="U79" s="75">
        <v>0</v>
      </c>
      <c r="V79" s="75">
        <v>0</v>
      </c>
      <c r="W79" s="75">
        <v>0</v>
      </c>
      <c r="X79" s="75">
        <v>7.6567499999999997</v>
      </c>
      <c r="Y79" s="92">
        <v>20</v>
      </c>
      <c r="Z79" s="75">
        <v>0</v>
      </c>
      <c r="AA79" s="92"/>
      <c r="AB79" s="97"/>
      <c r="AC79" s="98"/>
      <c r="AD79" s="31"/>
      <c r="AE79" s="75" t="s">
        <v>872</v>
      </c>
      <c r="AF79" s="75" t="s">
        <v>872</v>
      </c>
      <c r="AG79" s="92"/>
      <c r="AH79" s="92">
        <v>20</v>
      </c>
      <c r="AI79" s="31"/>
      <c r="AJ79" s="75"/>
      <c r="AK79" s="75">
        <f t="shared" si="2"/>
        <v>7.6567499999999997</v>
      </c>
      <c r="AL79" s="75">
        <f t="shared" si="3"/>
        <v>7.6567499999999997</v>
      </c>
      <c r="AN79" s="250"/>
      <c r="AO79" s="250"/>
    </row>
    <row r="80" spans="1:41" s="14" customFormat="1" ht="30" x14ac:dyDescent="0.25">
      <c r="A80" s="7" t="s">
        <v>298</v>
      </c>
      <c r="B80" s="18" t="s">
        <v>336</v>
      </c>
      <c r="C80" s="7" t="s">
        <v>337</v>
      </c>
      <c r="D80" s="8" t="s">
        <v>338</v>
      </c>
      <c r="E80" s="7" t="s">
        <v>339</v>
      </c>
      <c r="F80" s="9">
        <v>4</v>
      </c>
      <c r="G80" s="7" t="s">
        <v>340</v>
      </c>
      <c r="H80" s="30" t="s">
        <v>341</v>
      </c>
      <c r="I80" s="15">
        <v>903200</v>
      </c>
      <c r="J80" s="10">
        <v>1</v>
      </c>
      <c r="K80" s="11">
        <v>1</v>
      </c>
      <c r="L80" s="12">
        <v>1</v>
      </c>
      <c r="M80" s="13" t="s">
        <v>27</v>
      </c>
      <c r="N80" s="12">
        <v>0</v>
      </c>
      <c r="O80" s="13" t="s">
        <v>27</v>
      </c>
      <c r="P80" s="12">
        <v>0</v>
      </c>
      <c r="Q80" s="13" t="s">
        <v>27</v>
      </c>
      <c r="R80" s="12">
        <v>0</v>
      </c>
      <c r="S80" s="71">
        <v>1</v>
      </c>
      <c r="T80" s="75">
        <v>6710.81</v>
      </c>
      <c r="U80" s="75">
        <v>831.75</v>
      </c>
      <c r="V80" s="75">
        <v>5879.06</v>
      </c>
      <c r="W80" s="75">
        <v>489.92</v>
      </c>
      <c r="X80" s="75">
        <v>46517.769749999999</v>
      </c>
      <c r="Y80" s="92">
        <v>117197</v>
      </c>
      <c r="Z80" s="75">
        <v>381.8432499999999</v>
      </c>
      <c r="AA80" s="92">
        <v>61</v>
      </c>
      <c r="AB80" s="97"/>
      <c r="AC80" s="98"/>
      <c r="AD80" s="31">
        <v>3.69</v>
      </c>
      <c r="AE80" s="75">
        <v>953.15774999999985</v>
      </c>
      <c r="AF80" s="75" t="s">
        <v>872</v>
      </c>
      <c r="AG80" s="92">
        <v>61</v>
      </c>
      <c r="AH80" s="92">
        <v>117319</v>
      </c>
      <c r="AI80" s="31"/>
      <c r="AJ80" s="75">
        <v>5138.3599999999997</v>
      </c>
      <c r="AK80" s="75">
        <f t="shared" si="2"/>
        <v>52994.820749999999</v>
      </c>
      <c r="AL80" s="75">
        <f t="shared" si="3"/>
        <v>58873.880749999997</v>
      </c>
      <c r="AN80" s="250"/>
      <c r="AO80" s="250"/>
    </row>
    <row r="81" spans="1:41" s="14" customFormat="1" ht="30" x14ac:dyDescent="0.25">
      <c r="A81" s="7" t="s">
        <v>298</v>
      </c>
      <c r="B81" s="6" t="s">
        <v>311</v>
      </c>
      <c r="C81" s="7" t="s">
        <v>312</v>
      </c>
      <c r="D81" s="8" t="s">
        <v>313</v>
      </c>
      <c r="E81" s="7" t="s">
        <v>314</v>
      </c>
      <c r="F81" s="9">
        <v>1</v>
      </c>
      <c r="G81" s="7" t="s">
        <v>310</v>
      </c>
      <c r="H81" s="7" t="s">
        <v>315</v>
      </c>
      <c r="I81" s="7">
        <v>905600</v>
      </c>
      <c r="J81" s="10">
        <v>1</v>
      </c>
      <c r="K81" s="11">
        <v>0.75</v>
      </c>
      <c r="L81" s="12">
        <v>0.75</v>
      </c>
      <c r="M81" s="13" t="s">
        <v>27</v>
      </c>
      <c r="N81" s="12">
        <v>0</v>
      </c>
      <c r="O81" s="13" t="s">
        <v>27</v>
      </c>
      <c r="P81" s="12">
        <v>0</v>
      </c>
      <c r="Q81" s="13" t="s">
        <v>27</v>
      </c>
      <c r="R81" s="12">
        <v>0</v>
      </c>
      <c r="S81" s="71">
        <v>0.75</v>
      </c>
      <c r="T81" s="75">
        <v>5033.1099999999997</v>
      </c>
      <c r="U81" s="75">
        <v>623.80999999999995</v>
      </c>
      <c r="V81" s="75">
        <v>4409.2999999999993</v>
      </c>
      <c r="W81" s="75">
        <v>367.44</v>
      </c>
      <c r="X81" s="75">
        <v>26.424499999999998</v>
      </c>
      <c r="Y81" s="92">
        <v>24</v>
      </c>
      <c r="Z81" s="75">
        <v>12.35125</v>
      </c>
      <c r="AA81" s="92">
        <v>2</v>
      </c>
      <c r="AB81" s="97"/>
      <c r="AC81" s="98"/>
      <c r="AD81" s="31">
        <v>5.58</v>
      </c>
      <c r="AE81" s="75" t="s">
        <v>872</v>
      </c>
      <c r="AF81" s="75" t="s">
        <v>872</v>
      </c>
      <c r="AG81" s="92">
        <v>2</v>
      </c>
      <c r="AH81" s="92">
        <v>28</v>
      </c>
      <c r="AI81" s="31"/>
      <c r="AJ81" s="75"/>
      <c r="AK81" s="75">
        <f t="shared" si="2"/>
        <v>44.35575</v>
      </c>
      <c r="AL81" s="75">
        <f t="shared" si="3"/>
        <v>4453.655749999999</v>
      </c>
      <c r="AN81" s="250"/>
      <c r="AO81" s="250"/>
    </row>
    <row r="82" spans="1:41" s="14" customFormat="1" ht="30" x14ac:dyDescent="0.25">
      <c r="A82" s="7" t="s">
        <v>298</v>
      </c>
      <c r="B82" s="6" t="s">
        <v>316</v>
      </c>
      <c r="C82" s="7" t="s">
        <v>312</v>
      </c>
      <c r="D82" s="8" t="s">
        <v>313</v>
      </c>
      <c r="E82" s="7" t="s">
        <v>314</v>
      </c>
      <c r="F82" s="9">
        <v>1</v>
      </c>
      <c r="G82" s="7" t="s">
        <v>310</v>
      </c>
      <c r="H82" s="7" t="s">
        <v>317</v>
      </c>
      <c r="I82" s="7">
        <v>905500</v>
      </c>
      <c r="J82" s="10">
        <v>1</v>
      </c>
      <c r="K82" s="11">
        <v>0.25</v>
      </c>
      <c r="L82" s="12">
        <v>0.25</v>
      </c>
      <c r="M82" s="13" t="s">
        <v>27</v>
      </c>
      <c r="N82" s="12">
        <v>0</v>
      </c>
      <c r="O82" s="13" t="s">
        <v>27</v>
      </c>
      <c r="P82" s="12">
        <v>0</v>
      </c>
      <c r="Q82" s="13" t="s">
        <v>27</v>
      </c>
      <c r="R82" s="12">
        <v>0</v>
      </c>
      <c r="S82" s="71">
        <v>0.25</v>
      </c>
      <c r="T82" s="75">
        <v>1677.7</v>
      </c>
      <c r="U82" s="75">
        <v>207.94</v>
      </c>
      <c r="V82" s="75">
        <v>1469.76</v>
      </c>
      <c r="W82" s="75">
        <v>122.48</v>
      </c>
      <c r="X82" s="75">
        <v>0</v>
      </c>
      <c r="Y82" s="92"/>
      <c r="Z82" s="75">
        <v>0</v>
      </c>
      <c r="AA82" s="92"/>
      <c r="AB82" s="97"/>
      <c r="AC82" s="98"/>
      <c r="AD82" s="31"/>
      <c r="AE82" s="75" t="s">
        <v>872</v>
      </c>
      <c r="AF82" s="75" t="s">
        <v>872</v>
      </c>
      <c r="AG82" s="92"/>
      <c r="AH82" s="92">
        <v>0</v>
      </c>
      <c r="AI82" s="31"/>
      <c r="AJ82" s="75"/>
      <c r="AK82" s="75">
        <f t="shared" si="2"/>
        <v>0</v>
      </c>
      <c r="AL82" s="75">
        <f t="shared" si="3"/>
        <v>1469.76</v>
      </c>
      <c r="AN82" s="250"/>
      <c r="AO82" s="250"/>
    </row>
    <row r="83" spans="1:41" s="14" customFormat="1" x14ac:dyDescent="0.25">
      <c r="A83" s="7" t="s">
        <v>298</v>
      </c>
      <c r="B83" s="18" t="s">
        <v>321</v>
      </c>
      <c r="C83" s="7" t="s">
        <v>322</v>
      </c>
      <c r="D83" s="8" t="s">
        <v>323</v>
      </c>
      <c r="E83" s="7" t="s">
        <v>324</v>
      </c>
      <c r="F83" s="9">
        <v>1</v>
      </c>
      <c r="G83" s="7" t="s">
        <v>325</v>
      </c>
      <c r="H83" s="30" t="s">
        <v>326</v>
      </c>
      <c r="I83" s="15">
        <v>908000</v>
      </c>
      <c r="J83" s="10">
        <v>1</v>
      </c>
      <c r="K83" s="11">
        <v>1</v>
      </c>
      <c r="L83" s="12">
        <v>1</v>
      </c>
      <c r="M83" s="13" t="s">
        <v>27</v>
      </c>
      <c r="N83" s="12">
        <v>0</v>
      </c>
      <c r="O83" s="13" t="s">
        <v>27</v>
      </c>
      <c r="P83" s="12">
        <v>0</v>
      </c>
      <c r="Q83" s="13" t="s">
        <v>27</v>
      </c>
      <c r="R83" s="12">
        <v>0</v>
      </c>
      <c r="S83" s="71">
        <v>1</v>
      </c>
      <c r="T83" s="75">
        <v>6710.81</v>
      </c>
      <c r="U83" s="75">
        <v>831.75</v>
      </c>
      <c r="V83" s="75">
        <v>5879.06</v>
      </c>
      <c r="W83" s="75">
        <v>489.92</v>
      </c>
      <c r="X83" s="75">
        <v>1828.5999999999997</v>
      </c>
      <c r="Y83" s="92">
        <v>10447</v>
      </c>
      <c r="Z83" s="75">
        <v>95.745249999999984</v>
      </c>
      <c r="AA83" s="92">
        <v>14</v>
      </c>
      <c r="AB83" s="97"/>
      <c r="AC83" s="98"/>
      <c r="AD83" s="31"/>
      <c r="AE83" s="75" t="s">
        <v>872</v>
      </c>
      <c r="AF83" s="75" t="s">
        <v>872</v>
      </c>
      <c r="AG83" s="92">
        <v>14</v>
      </c>
      <c r="AH83" s="92">
        <v>10475</v>
      </c>
      <c r="AI83" s="31"/>
      <c r="AJ83" s="75"/>
      <c r="AK83" s="75">
        <f t="shared" si="2"/>
        <v>1924.3452499999996</v>
      </c>
      <c r="AL83" s="75">
        <f t="shared" si="3"/>
        <v>7803.4052499999998</v>
      </c>
      <c r="AN83" s="250"/>
      <c r="AO83" s="250"/>
    </row>
    <row r="84" spans="1:41" s="14" customFormat="1" ht="30" x14ac:dyDescent="0.25">
      <c r="A84" s="16" t="s">
        <v>298</v>
      </c>
      <c r="B84" s="6" t="s">
        <v>342</v>
      </c>
      <c r="C84" s="16" t="s">
        <v>343</v>
      </c>
      <c r="D84" s="17" t="s">
        <v>344</v>
      </c>
      <c r="E84" s="162" t="s">
        <v>345</v>
      </c>
      <c r="F84" s="16">
        <v>4</v>
      </c>
      <c r="G84" s="16" t="s">
        <v>341</v>
      </c>
      <c r="H84" s="164" t="s">
        <v>346</v>
      </c>
      <c r="I84" s="16">
        <v>903200</v>
      </c>
      <c r="J84" s="10">
        <v>1</v>
      </c>
      <c r="K84" s="11">
        <v>0.4</v>
      </c>
      <c r="L84" s="12">
        <v>0.4</v>
      </c>
      <c r="M84" s="13" t="s">
        <v>27</v>
      </c>
      <c r="N84" s="12">
        <v>0</v>
      </c>
      <c r="O84" s="13" t="s">
        <v>27</v>
      </c>
      <c r="P84" s="12">
        <v>0</v>
      </c>
      <c r="Q84" s="13" t="s">
        <v>27</v>
      </c>
      <c r="R84" s="12">
        <v>0</v>
      </c>
      <c r="S84" s="71">
        <v>0.4</v>
      </c>
      <c r="T84" s="75">
        <v>2684.32</v>
      </c>
      <c r="U84" s="75">
        <v>332.7</v>
      </c>
      <c r="V84" s="75">
        <v>2351.6200000000003</v>
      </c>
      <c r="W84" s="75">
        <v>195.97</v>
      </c>
      <c r="X84" s="75">
        <v>0</v>
      </c>
      <c r="Y84" s="92"/>
      <c r="Z84" s="75">
        <v>0</v>
      </c>
      <c r="AA84" s="92"/>
      <c r="AB84" s="97"/>
      <c r="AC84" s="98"/>
      <c r="AD84" s="31"/>
      <c r="AE84" s="75" t="s">
        <v>872</v>
      </c>
      <c r="AF84" s="75" t="s">
        <v>872</v>
      </c>
      <c r="AG84" s="92"/>
      <c r="AH84" s="92">
        <v>0</v>
      </c>
      <c r="AI84" s="31"/>
      <c r="AJ84" s="75"/>
      <c r="AK84" s="75">
        <f t="shared" si="2"/>
        <v>0</v>
      </c>
      <c r="AL84" s="75">
        <f t="shared" si="3"/>
        <v>2351.6200000000003</v>
      </c>
      <c r="AN84" s="250"/>
      <c r="AO84" s="250"/>
    </row>
    <row r="85" spans="1:41" s="14" customFormat="1" x14ac:dyDescent="0.25">
      <c r="A85" s="16" t="s">
        <v>298</v>
      </c>
      <c r="B85" s="17" t="s">
        <v>331</v>
      </c>
      <c r="C85" s="207" t="s">
        <v>332</v>
      </c>
      <c r="D85" s="209" t="s">
        <v>333</v>
      </c>
      <c r="E85" s="209"/>
      <c r="F85" s="210"/>
      <c r="G85" s="16"/>
      <c r="H85" s="16"/>
      <c r="I85" s="211">
        <v>908080</v>
      </c>
      <c r="J85" s="213"/>
      <c r="K85" s="213"/>
      <c r="L85" s="213"/>
      <c r="M85" s="213"/>
      <c r="N85" s="213"/>
      <c r="O85" s="213"/>
      <c r="P85" s="213"/>
      <c r="Q85" s="213"/>
      <c r="R85" s="213"/>
      <c r="S85" s="214"/>
      <c r="T85" s="75">
        <v>0</v>
      </c>
      <c r="U85" s="75">
        <v>0</v>
      </c>
      <c r="V85" s="75">
        <v>0</v>
      </c>
      <c r="W85" s="75">
        <v>0</v>
      </c>
      <c r="X85" s="75">
        <v>892.84674999999982</v>
      </c>
      <c r="Y85" s="92">
        <v>2859</v>
      </c>
      <c r="Z85" s="75">
        <v>0</v>
      </c>
      <c r="AA85" s="92"/>
      <c r="AB85" s="97"/>
      <c r="AC85" s="98"/>
      <c r="AD85" s="31"/>
      <c r="AE85" s="75">
        <v>46.934749999999994</v>
      </c>
      <c r="AF85" s="75">
        <v>45.284499999999994</v>
      </c>
      <c r="AG85" s="92"/>
      <c r="AH85" s="92">
        <v>2859</v>
      </c>
      <c r="AI85" s="31"/>
      <c r="AJ85" s="75"/>
      <c r="AK85" s="75">
        <f t="shared" si="2"/>
        <v>985.0659999999998</v>
      </c>
      <c r="AL85" s="75">
        <f t="shared" si="3"/>
        <v>985.0659999999998</v>
      </c>
      <c r="AN85" s="250"/>
      <c r="AO85" s="250"/>
    </row>
    <row r="86" spans="1:41" s="14" customFormat="1" x14ac:dyDescent="0.25">
      <c r="A86" s="16" t="s">
        <v>298</v>
      </c>
      <c r="B86" s="6" t="s">
        <v>297</v>
      </c>
      <c r="C86" s="16" t="s">
        <v>40</v>
      </c>
      <c r="D86" s="17" t="s">
        <v>40</v>
      </c>
      <c r="E86" s="17" t="s">
        <v>40</v>
      </c>
      <c r="F86" s="16"/>
      <c r="G86" s="7" t="s">
        <v>299</v>
      </c>
      <c r="H86" s="164" t="s">
        <v>300</v>
      </c>
      <c r="I86" s="16">
        <v>909010</v>
      </c>
      <c r="J86" s="10">
        <v>0</v>
      </c>
      <c r="K86" s="11">
        <v>0</v>
      </c>
      <c r="L86" s="12">
        <v>0</v>
      </c>
      <c r="M86" s="13" t="s">
        <v>27</v>
      </c>
      <c r="N86" s="12">
        <v>0</v>
      </c>
      <c r="O86" s="13" t="s">
        <v>27</v>
      </c>
      <c r="P86" s="12">
        <v>0</v>
      </c>
      <c r="Q86" s="13" t="s">
        <v>27</v>
      </c>
      <c r="R86" s="12">
        <v>0</v>
      </c>
      <c r="S86" s="71">
        <v>0</v>
      </c>
      <c r="T86" s="75">
        <v>0</v>
      </c>
      <c r="U86" s="75">
        <v>0</v>
      </c>
      <c r="V86" s="75">
        <v>0</v>
      </c>
      <c r="W86" s="75">
        <v>0</v>
      </c>
      <c r="X86" s="75">
        <v>0</v>
      </c>
      <c r="Y86" s="92"/>
      <c r="Z86" s="75">
        <v>0</v>
      </c>
      <c r="AA86" s="92"/>
      <c r="AB86" s="97"/>
      <c r="AC86" s="98"/>
      <c r="AD86" s="31">
        <v>50.260000000000005</v>
      </c>
      <c r="AE86" s="75" t="s">
        <v>872</v>
      </c>
      <c r="AF86" s="75" t="s">
        <v>872</v>
      </c>
      <c r="AG86" s="92"/>
      <c r="AH86" s="92">
        <v>0</v>
      </c>
      <c r="AI86" s="31"/>
      <c r="AJ86" s="75"/>
      <c r="AK86" s="75">
        <f t="shared" si="2"/>
        <v>50.260000000000005</v>
      </c>
      <c r="AL86" s="75">
        <f t="shared" si="3"/>
        <v>50.260000000000005</v>
      </c>
      <c r="AN86" s="250"/>
      <c r="AO86" s="250"/>
    </row>
    <row r="87" spans="1:41" s="14" customFormat="1" x14ac:dyDescent="0.25">
      <c r="A87" s="16" t="s">
        <v>298</v>
      </c>
      <c r="B87" s="6" t="s">
        <v>301</v>
      </c>
      <c r="C87" s="16" t="s">
        <v>40</v>
      </c>
      <c r="D87" s="17" t="s">
        <v>40</v>
      </c>
      <c r="E87" s="17" t="s">
        <v>40</v>
      </c>
      <c r="F87" s="16"/>
      <c r="G87" s="16" t="s">
        <v>302</v>
      </c>
      <c r="H87" s="164" t="s">
        <v>302</v>
      </c>
      <c r="I87" s="16">
        <v>700000</v>
      </c>
      <c r="J87" s="10">
        <v>0</v>
      </c>
      <c r="K87" s="11">
        <v>0</v>
      </c>
      <c r="L87" s="12">
        <v>0</v>
      </c>
      <c r="M87" s="13" t="s">
        <v>27</v>
      </c>
      <c r="N87" s="12">
        <v>0</v>
      </c>
      <c r="O87" s="13" t="s">
        <v>27</v>
      </c>
      <c r="P87" s="12">
        <v>0</v>
      </c>
      <c r="Q87" s="13" t="s">
        <v>27</v>
      </c>
      <c r="R87" s="12">
        <v>0</v>
      </c>
      <c r="S87" s="71">
        <v>0</v>
      </c>
      <c r="T87" s="75">
        <v>0</v>
      </c>
      <c r="U87" s="75">
        <v>0</v>
      </c>
      <c r="V87" s="75">
        <v>0</v>
      </c>
      <c r="W87" s="75">
        <v>0</v>
      </c>
      <c r="X87" s="75">
        <v>0</v>
      </c>
      <c r="Y87" s="92"/>
      <c r="Z87" s="75">
        <v>0</v>
      </c>
      <c r="AA87" s="92"/>
      <c r="AB87" s="97"/>
      <c r="AC87" s="98"/>
      <c r="AD87" s="31"/>
      <c r="AE87" s="75" t="s">
        <v>872</v>
      </c>
      <c r="AF87" s="75" t="s">
        <v>872</v>
      </c>
      <c r="AG87" s="92"/>
      <c r="AH87" s="92">
        <v>0</v>
      </c>
      <c r="AI87" s="31"/>
      <c r="AJ87" s="75"/>
      <c r="AK87" s="75">
        <f t="shared" si="2"/>
        <v>0</v>
      </c>
      <c r="AL87" s="75">
        <f t="shared" si="3"/>
        <v>0</v>
      </c>
      <c r="AN87" s="250"/>
      <c r="AO87" s="250"/>
    </row>
    <row r="88" spans="1:41" s="14" customFormat="1" x14ac:dyDescent="0.25">
      <c r="A88" s="16" t="s">
        <v>298</v>
      </c>
      <c r="B88" s="6" t="s">
        <v>327</v>
      </c>
      <c r="C88" s="16" t="s">
        <v>40</v>
      </c>
      <c r="D88" s="17" t="s">
        <v>40</v>
      </c>
      <c r="E88" s="17" t="s">
        <v>40</v>
      </c>
      <c r="F88" s="16"/>
      <c r="G88" s="31" t="s">
        <v>328</v>
      </c>
      <c r="H88" s="30" t="s">
        <v>326</v>
      </c>
      <c r="I88" s="16">
        <v>908020</v>
      </c>
      <c r="J88" s="10">
        <v>0</v>
      </c>
      <c r="K88" s="11">
        <v>0</v>
      </c>
      <c r="L88" s="12">
        <v>0</v>
      </c>
      <c r="M88" s="13" t="s">
        <v>27</v>
      </c>
      <c r="N88" s="12">
        <v>0</v>
      </c>
      <c r="O88" s="13" t="s">
        <v>27</v>
      </c>
      <c r="P88" s="12">
        <v>0</v>
      </c>
      <c r="Q88" s="13" t="s">
        <v>27</v>
      </c>
      <c r="R88" s="12">
        <v>0</v>
      </c>
      <c r="S88" s="71">
        <v>0</v>
      </c>
      <c r="T88" s="75">
        <v>0</v>
      </c>
      <c r="U88" s="75">
        <v>0</v>
      </c>
      <c r="V88" s="75">
        <v>0</v>
      </c>
      <c r="W88" s="75">
        <v>0</v>
      </c>
      <c r="X88" s="75">
        <v>0</v>
      </c>
      <c r="Y88" s="92"/>
      <c r="Z88" s="75">
        <v>0</v>
      </c>
      <c r="AA88" s="92"/>
      <c r="AB88" s="97"/>
      <c r="AC88" s="98"/>
      <c r="AD88" s="31"/>
      <c r="AE88" s="75" t="s">
        <v>872</v>
      </c>
      <c r="AF88" s="75" t="s">
        <v>872</v>
      </c>
      <c r="AG88" s="92"/>
      <c r="AH88" s="92">
        <v>0</v>
      </c>
      <c r="AI88" s="31"/>
      <c r="AJ88" s="75"/>
      <c r="AK88" s="75">
        <f t="shared" si="2"/>
        <v>0</v>
      </c>
      <c r="AL88" s="75">
        <f t="shared" si="3"/>
        <v>0</v>
      </c>
      <c r="AN88" s="250"/>
      <c r="AO88" s="250"/>
    </row>
    <row r="89" spans="1:41" s="14" customFormat="1" x14ac:dyDescent="0.25">
      <c r="A89" s="16" t="s">
        <v>298</v>
      </c>
      <c r="B89" s="6" t="s">
        <v>329</v>
      </c>
      <c r="C89" s="16" t="s">
        <v>40</v>
      </c>
      <c r="D89" s="17" t="s">
        <v>40</v>
      </c>
      <c r="E89" s="17" t="s">
        <v>40</v>
      </c>
      <c r="F89" s="16"/>
      <c r="G89" s="16" t="s">
        <v>330</v>
      </c>
      <c r="H89" s="30" t="s">
        <v>326</v>
      </c>
      <c r="I89" s="16">
        <v>908040</v>
      </c>
      <c r="J89" s="10">
        <v>0</v>
      </c>
      <c r="K89" s="11">
        <v>0</v>
      </c>
      <c r="L89" s="12">
        <v>0</v>
      </c>
      <c r="M89" s="13" t="s">
        <v>27</v>
      </c>
      <c r="N89" s="12">
        <v>0</v>
      </c>
      <c r="O89" s="13" t="s">
        <v>27</v>
      </c>
      <c r="P89" s="12">
        <v>0</v>
      </c>
      <c r="Q89" s="13" t="s">
        <v>27</v>
      </c>
      <c r="R89" s="12">
        <v>0</v>
      </c>
      <c r="S89" s="71">
        <v>0</v>
      </c>
      <c r="T89" s="75">
        <v>0</v>
      </c>
      <c r="U89" s="75">
        <v>0</v>
      </c>
      <c r="V89" s="75">
        <v>0</v>
      </c>
      <c r="W89" s="75">
        <v>0</v>
      </c>
      <c r="X89" s="75">
        <v>0</v>
      </c>
      <c r="Y89" s="92"/>
      <c r="Z89" s="75">
        <v>0</v>
      </c>
      <c r="AA89" s="92"/>
      <c r="AB89" s="97"/>
      <c r="AC89" s="98"/>
      <c r="AD89" s="31"/>
      <c r="AE89" s="75" t="s">
        <v>872</v>
      </c>
      <c r="AF89" s="75" t="s">
        <v>872</v>
      </c>
      <c r="AG89" s="92"/>
      <c r="AH89" s="92">
        <v>0</v>
      </c>
      <c r="AI89" s="31"/>
      <c r="AJ89" s="75"/>
      <c r="AK89" s="75">
        <f t="shared" si="2"/>
        <v>0</v>
      </c>
      <c r="AL89" s="75">
        <f t="shared" si="3"/>
        <v>0</v>
      </c>
      <c r="AN89" s="250"/>
      <c r="AO89" s="250"/>
    </row>
    <row r="90" spans="1:41" s="14" customFormat="1" x14ac:dyDescent="0.25">
      <c r="A90" s="7" t="s">
        <v>298</v>
      </c>
      <c r="B90" s="18" t="s">
        <v>303</v>
      </c>
      <c r="C90" s="7" t="s">
        <v>304</v>
      </c>
      <c r="D90" s="8" t="s">
        <v>305</v>
      </c>
      <c r="E90" s="7" t="s">
        <v>306</v>
      </c>
      <c r="F90" s="9">
        <v>3</v>
      </c>
      <c r="G90" s="7" t="s">
        <v>307</v>
      </c>
      <c r="H90" s="30" t="s">
        <v>307</v>
      </c>
      <c r="I90" s="15">
        <v>901000</v>
      </c>
      <c r="J90" s="10">
        <v>1</v>
      </c>
      <c r="K90" s="11">
        <v>0.4</v>
      </c>
      <c r="L90" s="12">
        <v>0.4</v>
      </c>
      <c r="M90" s="13" t="s">
        <v>27</v>
      </c>
      <c r="N90" s="12">
        <v>0</v>
      </c>
      <c r="O90" s="13" t="s">
        <v>27</v>
      </c>
      <c r="P90" s="12">
        <v>0</v>
      </c>
      <c r="Q90" s="13" t="s">
        <v>27</v>
      </c>
      <c r="R90" s="12">
        <v>0</v>
      </c>
      <c r="S90" s="71">
        <v>0.4</v>
      </c>
      <c r="T90" s="75">
        <v>2684.32</v>
      </c>
      <c r="U90" s="75">
        <v>332.7</v>
      </c>
      <c r="V90" s="75">
        <v>2351.6200000000003</v>
      </c>
      <c r="W90" s="75">
        <v>195.97</v>
      </c>
      <c r="X90" s="75">
        <v>3698.4665</v>
      </c>
      <c r="Y90" s="92">
        <v>6572</v>
      </c>
      <c r="Z90" s="75">
        <v>46.124999999999993</v>
      </c>
      <c r="AA90" s="92">
        <v>9</v>
      </c>
      <c r="AB90" s="97"/>
      <c r="AC90" s="98"/>
      <c r="AD90" s="31"/>
      <c r="AE90" s="75">
        <v>3951.8157499999993</v>
      </c>
      <c r="AF90" s="75" t="s">
        <v>872</v>
      </c>
      <c r="AG90" s="92">
        <v>9</v>
      </c>
      <c r="AH90" s="92">
        <v>6590</v>
      </c>
      <c r="AI90" s="31"/>
      <c r="AJ90" s="75"/>
      <c r="AK90" s="75">
        <f t="shared" si="2"/>
        <v>7696.4072499999993</v>
      </c>
      <c r="AL90" s="75">
        <f t="shared" si="3"/>
        <v>10048.027249999999</v>
      </c>
      <c r="AN90" s="250"/>
      <c r="AO90" s="250"/>
    </row>
    <row r="91" spans="1:41" s="14" customFormat="1" x14ac:dyDescent="0.25">
      <c r="A91" s="7" t="s">
        <v>298</v>
      </c>
      <c r="B91" s="18" t="s">
        <v>318</v>
      </c>
      <c r="C91" s="7" t="s">
        <v>304</v>
      </c>
      <c r="D91" s="8" t="s">
        <v>305</v>
      </c>
      <c r="E91" s="7" t="s">
        <v>306</v>
      </c>
      <c r="F91" s="9">
        <v>3</v>
      </c>
      <c r="G91" s="7" t="s">
        <v>319</v>
      </c>
      <c r="H91" s="30" t="s">
        <v>320</v>
      </c>
      <c r="I91" s="7">
        <v>700000</v>
      </c>
      <c r="J91" s="10">
        <v>1</v>
      </c>
      <c r="K91" s="11">
        <v>0.4</v>
      </c>
      <c r="L91" s="12">
        <v>0.4</v>
      </c>
      <c r="M91" s="13" t="s">
        <v>27</v>
      </c>
      <c r="N91" s="12">
        <v>0</v>
      </c>
      <c r="O91" s="13" t="s">
        <v>27</v>
      </c>
      <c r="P91" s="12">
        <v>0</v>
      </c>
      <c r="Q91" s="13" t="s">
        <v>27</v>
      </c>
      <c r="R91" s="12">
        <v>0</v>
      </c>
      <c r="S91" s="71">
        <v>0.4</v>
      </c>
      <c r="T91" s="75">
        <v>2684.32</v>
      </c>
      <c r="U91" s="75">
        <v>332.7</v>
      </c>
      <c r="V91" s="75">
        <v>2351.6200000000003</v>
      </c>
      <c r="W91" s="75">
        <v>195.97</v>
      </c>
      <c r="X91" s="75">
        <v>40.958999999999989</v>
      </c>
      <c r="Y91" s="92">
        <v>46</v>
      </c>
      <c r="Z91" s="75">
        <v>7.9949999999999992</v>
      </c>
      <c r="AA91" s="92">
        <v>1</v>
      </c>
      <c r="AB91" s="97"/>
      <c r="AC91" s="98"/>
      <c r="AD91" s="31">
        <v>5.98</v>
      </c>
      <c r="AE91" s="75" t="s">
        <v>872</v>
      </c>
      <c r="AF91" s="75" t="s">
        <v>872</v>
      </c>
      <c r="AG91" s="92">
        <v>1</v>
      </c>
      <c r="AH91" s="92">
        <v>48</v>
      </c>
      <c r="AI91" s="31"/>
      <c r="AJ91" s="75"/>
      <c r="AK91" s="75">
        <f t="shared" si="2"/>
        <v>54.933999999999983</v>
      </c>
      <c r="AL91" s="75">
        <f t="shared" si="3"/>
        <v>2406.5540000000005</v>
      </c>
      <c r="AN91" s="250"/>
      <c r="AO91" s="250"/>
    </row>
    <row r="92" spans="1:41" s="14" customFormat="1" ht="30" x14ac:dyDescent="0.25">
      <c r="A92" s="7" t="s">
        <v>298</v>
      </c>
      <c r="B92" s="6" t="s">
        <v>334</v>
      </c>
      <c r="C92" s="7" t="s">
        <v>304</v>
      </c>
      <c r="D92" s="8" t="s">
        <v>305</v>
      </c>
      <c r="E92" s="7" t="s">
        <v>306</v>
      </c>
      <c r="F92" s="9">
        <v>3</v>
      </c>
      <c r="G92" s="7" t="s">
        <v>310</v>
      </c>
      <c r="H92" s="30" t="s">
        <v>335</v>
      </c>
      <c r="I92" s="7">
        <v>905580</v>
      </c>
      <c r="J92" s="10">
        <v>1</v>
      </c>
      <c r="K92" s="11">
        <v>0.2</v>
      </c>
      <c r="L92" s="12">
        <v>0.2</v>
      </c>
      <c r="M92" s="13" t="s">
        <v>27</v>
      </c>
      <c r="N92" s="12">
        <v>0</v>
      </c>
      <c r="O92" s="13" t="s">
        <v>27</v>
      </c>
      <c r="P92" s="12">
        <v>0</v>
      </c>
      <c r="Q92" s="13" t="s">
        <v>27</v>
      </c>
      <c r="R92" s="12">
        <v>0</v>
      </c>
      <c r="S92" s="71">
        <v>0.2</v>
      </c>
      <c r="T92" s="75">
        <v>1342.16</v>
      </c>
      <c r="U92" s="75">
        <v>166.35</v>
      </c>
      <c r="V92" s="75">
        <v>1175.8100000000002</v>
      </c>
      <c r="W92" s="75">
        <v>97.98</v>
      </c>
      <c r="X92" s="75">
        <v>58.312249999999999</v>
      </c>
      <c r="Y92" s="92">
        <v>148</v>
      </c>
      <c r="Z92" s="75">
        <v>0</v>
      </c>
      <c r="AA92" s="92"/>
      <c r="AB92" s="97"/>
      <c r="AC92" s="98"/>
      <c r="AD92" s="31"/>
      <c r="AE92" s="75" t="s">
        <v>872</v>
      </c>
      <c r="AF92" s="75" t="s">
        <v>872</v>
      </c>
      <c r="AG92" s="92"/>
      <c r="AH92" s="92">
        <v>148</v>
      </c>
      <c r="AI92" s="31"/>
      <c r="AJ92" s="75"/>
      <c r="AK92" s="75">
        <f t="shared" si="2"/>
        <v>58.312249999999999</v>
      </c>
      <c r="AL92" s="75">
        <f t="shared" si="3"/>
        <v>1234.1222500000001</v>
      </c>
      <c r="AN92" s="250"/>
      <c r="AO92" s="250"/>
    </row>
    <row r="93" spans="1:41" s="14" customFormat="1" x14ac:dyDescent="0.25">
      <c r="A93" s="7" t="s">
        <v>298</v>
      </c>
      <c r="B93" s="6" t="s">
        <v>308</v>
      </c>
      <c r="C93" s="7" t="s">
        <v>70</v>
      </c>
      <c r="D93" s="8" t="s">
        <v>71</v>
      </c>
      <c r="E93" s="7" t="s">
        <v>72</v>
      </c>
      <c r="F93" s="9">
        <v>3</v>
      </c>
      <c r="G93" s="7" t="s">
        <v>309</v>
      </c>
      <c r="H93" s="7" t="s">
        <v>310</v>
      </c>
      <c r="I93" s="7">
        <v>905120</v>
      </c>
      <c r="J93" s="10">
        <v>1</v>
      </c>
      <c r="K93" s="11">
        <v>0.5</v>
      </c>
      <c r="L93" s="12">
        <v>0.5</v>
      </c>
      <c r="M93" s="13" t="s">
        <v>27</v>
      </c>
      <c r="N93" s="12">
        <v>0</v>
      </c>
      <c r="O93" s="13" t="s">
        <v>27</v>
      </c>
      <c r="P93" s="12">
        <v>0</v>
      </c>
      <c r="Q93" s="13" t="s">
        <v>27</v>
      </c>
      <c r="R93" s="12">
        <v>0</v>
      </c>
      <c r="S93" s="71">
        <v>0.5</v>
      </c>
      <c r="T93" s="75">
        <v>3355.4</v>
      </c>
      <c r="U93" s="75">
        <v>415.88</v>
      </c>
      <c r="V93" s="75">
        <v>2939.52</v>
      </c>
      <c r="W93" s="75">
        <v>244.96</v>
      </c>
      <c r="X93" s="75">
        <v>1358.4939999999997</v>
      </c>
      <c r="Y93" s="92">
        <v>2274</v>
      </c>
      <c r="Z93" s="75">
        <v>34.491249999999994</v>
      </c>
      <c r="AA93" s="92">
        <v>5</v>
      </c>
      <c r="AB93" s="97"/>
      <c r="AC93" s="98"/>
      <c r="AD93" s="31">
        <v>22.18</v>
      </c>
      <c r="AE93" s="75">
        <v>16635.913999999997</v>
      </c>
      <c r="AF93" s="75" t="s">
        <v>872</v>
      </c>
      <c r="AG93" s="92">
        <v>5</v>
      </c>
      <c r="AH93" s="92">
        <v>2284</v>
      </c>
      <c r="AI93" s="31"/>
      <c r="AJ93" s="75"/>
      <c r="AK93" s="75">
        <f t="shared" si="2"/>
        <v>18051.079249999995</v>
      </c>
      <c r="AL93" s="75">
        <f t="shared" si="3"/>
        <v>20990.599249999996</v>
      </c>
      <c r="AN93" s="250"/>
      <c r="AO93" s="250"/>
    </row>
    <row r="94" spans="1:41" s="14" customFormat="1" x14ac:dyDescent="0.25">
      <c r="A94" s="39" t="s">
        <v>351</v>
      </c>
      <c r="B94" s="38" t="s">
        <v>453</v>
      </c>
      <c r="C94" s="39" t="s">
        <v>454</v>
      </c>
      <c r="D94" s="40" t="s">
        <v>114</v>
      </c>
      <c r="E94" s="39" t="s">
        <v>115</v>
      </c>
      <c r="F94" s="39">
        <v>1</v>
      </c>
      <c r="G94" s="39" t="s">
        <v>382</v>
      </c>
      <c r="H94" s="39" t="s">
        <v>455</v>
      </c>
      <c r="I94" s="39">
        <v>409300</v>
      </c>
      <c r="J94" s="41">
        <v>1</v>
      </c>
      <c r="K94" s="42">
        <v>0.4</v>
      </c>
      <c r="L94" s="41">
        <v>0.4</v>
      </c>
      <c r="M94" s="43" t="s">
        <v>27</v>
      </c>
      <c r="N94" s="41">
        <v>0</v>
      </c>
      <c r="O94" s="43" t="s">
        <v>27</v>
      </c>
      <c r="P94" s="41">
        <v>0</v>
      </c>
      <c r="Q94" s="43" t="s">
        <v>27</v>
      </c>
      <c r="R94" s="41">
        <v>0</v>
      </c>
      <c r="S94" s="74">
        <v>0.4</v>
      </c>
      <c r="T94" s="75">
        <v>2684.32</v>
      </c>
      <c r="U94" s="75">
        <v>332.7</v>
      </c>
      <c r="V94" s="75">
        <v>2351.6200000000003</v>
      </c>
      <c r="W94" s="75">
        <v>195.97</v>
      </c>
      <c r="X94" s="75">
        <v>232.10099999999997</v>
      </c>
      <c r="Y94" s="92">
        <v>421</v>
      </c>
      <c r="Z94" s="75">
        <v>19.936249999999998</v>
      </c>
      <c r="AA94" s="92">
        <v>3</v>
      </c>
      <c r="AB94" s="97">
        <v>106.25</v>
      </c>
      <c r="AC94" s="98">
        <v>1.25</v>
      </c>
      <c r="AD94" s="31"/>
      <c r="AE94" s="75" t="s">
        <v>872</v>
      </c>
      <c r="AF94" s="75" t="s">
        <v>872</v>
      </c>
      <c r="AG94" s="92">
        <v>3</v>
      </c>
      <c r="AH94" s="92">
        <v>427</v>
      </c>
      <c r="AI94" s="31"/>
      <c r="AJ94" s="75"/>
      <c r="AK94" s="75">
        <f t="shared" si="2"/>
        <v>358.28724999999997</v>
      </c>
      <c r="AL94" s="75">
        <f t="shared" si="3"/>
        <v>2709.9072500000002</v>
      </c>
      <c r="AN94" s="250"/>
      <c r="AO94" s="250"/>
    </row>
    <row r="95" spans="1:41" s="14" customFormat="1" x14ac:dyDescent="0.25">
      <c r="A95" s="39" t="s">
        <v>351</v>
      </c>
      <c r="B95" s="38" t="s">
        <v>459</v>
      </c>
      <c r="C95" s="39" t="s">
        <v>120</v>
      </c>
      <c r="D95" s="40" t="s">
        <v>114</v>
      </c>
      <c r="E95" s="39" t="s">
        <v>115</v>
      </c>
      <c r="F95" s="39">
        <v>1</v>
      </c>
      <c r="G95" s="39" t="s">
        <v>460</v>
      </c>
      <c r="H95" s="39" t="s">
        <v>461</v>
      </c>
      <c r="I95" s="39" t="s">
        <v>462</v>
      </c>
      <c r="J95" s="41">
        <v>1</v>
      </c>
      <c r="K95" s="42">
        <v>0.24199999999999999</v>
      </c>
      <c r="L95" s="41">
        <v>0.24199999999999999</v>
      </c>
      <c r="M95" s="43" t="s">
        <v>106</v>
      </c>
      <c r="N95" s="41">
        <v>0.24199999999999999</v>
      </c>
      <c r="O95" s="43" t="s">
        <v>27</v>
      </c>
      <c r="P95" s="41">
        <v>0</v>
      </c>
      <c r="Q95" s="43" t="s">
        <v>27</v>
      </c>
      <c r="R95" s="41">
        <v>0</v>
      </c>
      <c r="S95" s="74">
        <v>0.48399999999999999</v>
      </c>
      <c r="T95" s="75">
        <v>3248.03</v>
      </c>
      <c r="U95" s="75">
        <v>402.57</v>
      </c>
      <c r="V95" s="75">
        <v>2845.46</v>
      </c>
      <c r="W95" s="75">
        <v>237.12</v>
      </c>
      <c r="X95" s="75">
        <v>0</v>
      </c>
      <c r="Y95" s="92"/>
      <c r="Z95" s="75">
        <v>0</v>
      </c>
      <c r="AA95" s="92"/>
      <c r="AB95" s="97"/>
      <c r="AC95" s="98"/>
      <c r="AD95" s="31"/>
      <c r="AE95" s="75" t="s">
        <v>872</v>
      </c>
      <c r="AF95" s="75" t="s">
        <v>872</v>
      </c>
      <c r="AG95" s="92"/>
      <c r="AH95" s="92">
        <v>0</v>
      </c>
      <c r="AI95" s="31"/>
      <c r="AJ95" s="75"/>
      <c r="AK95" s="75">
        <f t="shared" si="2"/>
        <v>0</v>
      </c>
      <c r="AL95" s="75">
        <f t="shared" si="3"/>
        <v>2845.46</v>
      </c>
      <c r="AN95" s="250"/>
      <c r="AO95" s="250"/>
    </row>
    <row r="96" spans="1:41" s="14" customFormat="1" x14ac:dyDescent="0.25">
      <c r="A96" s="39" t="s">
        <v>351</v>
      </c>
      <c r="B96" s="38" t="s">
        <v>463</v>
      </c>
      <c r="C96" s="39" t="s">
        <v>120</v>
      </c>
      <c r="D96" s="40" t="s">
        <v>114</v>
      </c>
      <c r="E96" s="39" t="s">
        <v>115</v>
      </c>
      <c r="F96" s="39">
        <v>1</v>
      </c>
      <c r="G96" s="39" t="s">
        <v>460</v>
      </c>
      <c r="H96" s="39" t="s">
        <v>464</v>
      </c>
      <c r="I96" s="39" t="s">
        <v>462</v>
      </c>
      <c r="J96" s="41">
        <v>1</v>
      </c>
      <c r="K96" s="42">
        <v>0.14499999999999999</v>
      </c>
      <c r="L96" s="41">
        <v>0.14499999999999999</v>
      </c>
      <c r="M96" s="43" t="s">
        <v>106</v>
      </c>
      <c r="N96" s="41">
        <v>0.14499999999999999</v>
      </c>
      <c r="O96" s="43" t="s">
        <v>27</v>
      </c>
      <c r="P96" s="41">
        <v>0</v>
      </c>
      <c r="Q96" s="43" t="s">
        <v>27</v>
      </c>
      <c r="R96" s="41">
        <v>0</v>
      </c>
      <c r="S96" s="74">
        <v>0.28999999999999998</v>
      </c>
      <c r="T96" s="75">
        <v>1946.13</v>
      </c>
      <c r="U96" s="75">
        <v>241.21</v>
      </c>
      <c r="V96" s="75">
        <v>1704.92</v>
      </c>
      <c r="W96" s="75">
        <v>142.08000000000001</v>
      </c>
      <c r="X96" s="75">
        <v>161.06849999999997</v>
      </c>
      <c r="Y96" s="92">
        <v>228</v>
      </c>
      <c r="Z96" s="75">
        <v>201.16649999999998</v>
      </c>
      <c r="AA96" s="92">
        <v>27</v>
      </c>
      <c r="AB96" s="97"/>
      <c r="AC96" s="98"/>
      <c r="AD96" s="31">
        <v>10.350000000000001</v>
      </c>
      <c r="AE96" s="75" t="s">
        <v>872</v>
      </c>
      <c r="AF96" s="75" t="s">
        <v>872</v>
      </c>
      <c r="AG96" s="92">
        <v>27</v>
      </c>
      <c r="AH96" s="92">
        <v>282</v>
      </c>
      <c r="AI96" s="31"/>
      <c r="AJ96" s="75"/>
      <c r="AK96" s="75">
        <f t="shared" si="2"/>
        <v>372.58499999999998</v>
      </c>
      <c r="AL96" s="75">
        <f t="shared" si="3"/>
        <v>2077.5050000000001</v>
      </c>
      <c r="AN96" s="250"/>
      <c r="AO96" s="250"/>
    </row>
    <row r="97" spans="1:41" s="14" customFormat="1" x14ac:dyDescent="0.25">
      <c r="A97" s="39" t="s">
        <v>351</v>
      </c>
      <c r="B97" s="38" t="s">
        <v>645</v>
      </c>
      <c r="C97" s="39" t="s">
        <v>454</v>
      </c>
      <c r="D97" s="40" t="s">
        <v>114</v>
      </c>
      <c r="E97" s="39" t="s">
        <v>115</v>
      </c>
      <c r="F97" s="39">
        <v>1</v>
      </c>
      <c r="G97" s="39" t="s">
        <v>382</v>
      </c>
      <c r="H97" s="39" t="s">
        <v>646</v>
      </c>
      <c r="I97" s="39">
        <v>409001</v>
      </c>
      <c r="J97" s="41">
        <v>1</v>
      </c>
      <c r="K97" s="42">
        <v>0.2</v>
      </c>
      <c r="L97" s="41">
        <v>0.2</v>
      </c>
      <c r="M97" s="43" t="s">
        <v>27</v>
      </c>
      <c r="N97" s="41">
        <v>0</v>
      </c>
      <c r="O97" s="43" t="s">
        <v>27</v>
      </c>
      <c r="P97" s="41">
        <v>0</v>
      </c>
      <c r="Q97" s="43" t="s">
        <v>27</v>
      </c>
      <c r="R97" s="41">
        <v>0</v>
      </c>
      <c r="S97" s="74">
        <v>0.2</v>
      </c>
      <c r="T97" s="75">
        <v>1342.16</v>
      </c>
      <c r="U97" s="75">
        <v>166.35</v>
      </c>
      <c r="V97" s="75">
        <v>1175.8100000000002</v>
      </c>
      <c r="W97" s="75">
        <v>97.98</v>
      </c>
      <c r="X97" s="75">
        <v>826.78549999999984</v>
      </c>
      <c r="Y97" s="92">
        <v>1728</v>
      </c>
      <c r="Z97" s="75">
        <v>83.896249999999995</v>
      </c>
      <c r="AA97" s="92">
        <v>12</v>
      </c>
      <c r="AB97" s="97">
        <v>42.5</v>
      </c>
      <c r="AC97" s="98">
        <v>0.5</v>
      </c>
      <c r="AD97" s="31"/>
      <c r="AE97" s="75" t="s">
        <v>872</v>
      </c>
      <c r="AF97" s="75" t="s">
        <v>872</v>
      </c>
      <c r="AG97" s="92">
        <v>12</v>
      </c>
      <c r="AH97" s="92">
        <v>1752</v>
      </c>
      <c r="AI97" s="31"/>
      <c r="AJ97" s="75">
        <v>1.1599999999999999</v>
      </c>
      <c r="AK97" s="75">
        <f t="shared" si="2"/>
        <v>954.34174999999982</v>
      </c>
      <c r="AL97" s="75">
        <f t="shared" si="3"/>
        <v>2130.15175</v>
      </c>
      <c r="AN97" s="250"/>
      <c r="AO97" s="250"/>
    </row>
    <row r="98" spans="1:41" s="14" customFormat="1" x14ac:dyDescent="0.25">
      <c r="A98" s="39" t="s">
        <v>351</v>
      </c>
      <c r="B98" s="38" t="s">
        <v>647</v>
      </c>
      <c r="C98" s="39" t="s">
        <v>454</v>
      </c>
      <c r="D98" s="40" t="s">
        <v>114</v>
      </c>
      <c r="E98" s="39" t="s">
        <v>115</v>
      </c>
      <c r="F98" s="39">
        <v>1</v>
      </c>
      <c r="G98" s="39" t="s">
        <v>382</v>
      </c>
      <c r="H98" s="39" t="s">
        <v>648</v>
      </c>
      <c r="I98" s="39">
        <v>409001</v>
      </c>
      <c r="J98" s="41">
        <v>1</v>
      </c>
      <c r="K98" s="42">
        <v>0.4</v>
      </c>
      <c r="L98" s="41">
        <v>0.4</v>
      </c>
      <c r="M98" s="43" t="s">
        <v>27</v>
      </c>
      <c r="N98" s="41">
        <v>0</v>
      </c>
      <c r="O98" s="43" t="s">
        <v>27</v>
      </c>
      <c r="P98" s="41">
        <v>0</v>
      </c>
      <c r="Q98" s="43" t="s">
        <v>27</v>
      </c>
      <c r="R98" s="41">
        <v>0</v>
      </c>
      <c r="S98" s="74">
        <v>0.4</v>
      </c>
      <c r="T98" s="75">
        <v>2684.32</v>
      </c>
      <c r="U98" s="75">
        <v>332.7</v>
      </c>
      <c r="V98" s="75">
        <v>2351.6200000000003</v>
      </c>
      <c r="W98" s="75">
        <v>195.97</v>
      </c>
      <c r="X98" s="75">
        <v>0</v>
      </c>
      <c r="Y98" s="92"/>
      <c r="Z98" s="75">
        <v>0</v>
      </c>
      <c r="AA98" s="92"/>
      <c r="AB98" s="97"/>
      <c r="AC98" s="98"/>
      <c r="AD98" s="31"/>
      <c r="AE98" s="75" t="s">
        <v>872</v>
      </c>
      <c r="AF98" s="75" t="s">
        <v>872</v>
      </c>
      <c r="AG98" s="92"/>
      <c r="AH98" s="92">
        <v>0</v>
      </c>
      <c r="AI98" s="31"/>
      <c r="AJ98" s="75"/>
      <c r="AK98" s="75">
        <f t="shared" si="2"/>
        <v>0</v>
      </c>
      <c r="AL98" s="75">
        <f t="shared" si="3"/>
        <v>2351.6200000000003</v>
      </c>
      <c r="AN98" s="250"/>
      <c r="AO98" s="250"/>
    </row>
    <row r="99" spans="1:41" s="14" customFormat="1" ht="30" x14ac:dyDescent="0.25">
      <c r="A99" s="39" t="s">
        <v>351</v>
      </c>
      <c r="B99" s="38" t="s">
        <v>629</v>
      </c>
      <c r="C99" s="39" t="s">
        <v>630</v>
      </c>
      <c r="D99" s="40" t="s">
        <v>631</v>
      </c>
      <c r="E99" s="39" t="s">
        <v>632</v>
      </c>
      <c r="F99" s="39">
        <v>2</v>
      </c>
      <c r="G99" s="39" t="s">
        <v>355</v>
      </c>
      <c r="H99" s="39" t="s">
        <v>633</v>
      </c>
      <c r="I99" s="44">
        <v>406300</v>
      </c>
      <c r="J99" s="41">
        <v>1</v>
      </c>
      <c r="K99" s="42">
        <v>1</v>
      </c>
      <c r="L99" s="41">
        <v>1</v>
      </c>
      <c r="M99" s="43" t="s">
        <v>27</v>
      </c>
      <c r="N99" s="41">
        <v>0</v>
      </c>
      <c r="O99" s="43" t="s">
        <v>27</v>
      </c>
      <c r="P99" s="41">
        <v>0</v>
      </c>
      <c r="Q99" s="43" t="s">
        <v>27</v>
      </c>
      <c r="R99" s="41">
        <v>0</v>
      </c>
      <c r="S99" s="74">
        <v>1</v>
      </c>
      <c r="T99" s="75">
        <v>6710.81</v>
      </c>
      <c r="U99" s="75">
        <v>831.75</v>
      </c>
      <c r="V99" s="75">
        <v>5879.06</v>
      </c>
      <c r="W99" s="75">
        <v>489.92</v>
      </c>
      <c r="X99" s="75">
        <v>576.53174999999999</v>
      </c>
      <c r="Y99" s="92">
        <v>1541</v>
      </c>
      <c r="Z99" s="75">
        <v>0</v>
      </c>
      <c r="AA99" s="92"/>
      <c r="AB99" s="97"/>
      <c r="AC99" s="98"/>
      <c r="AD99" s="31"/>
      <c r="AE99" s="75" t="s">
        <v>872</v>
      </c>
      <c r="AF99" s="75" t="s">
        <v>872</v>
      </c>
      <c r="AG99" s="92"/>
      <c r="AH99" s="92">
        <v>1541</v>
      </c>
      <c r="AI99" s="31"/>
      <c r="AJ99" s="75"/>
      <c r="AK99" s="75">
        <f t="shared" si="2"/>
        <v>576.53174999999999</v>
      </c>
      <c r="AL99" s="75">
        <f t="shared" si="3"/>
        <v>6455.5917500000005</v>
      </c>
      <c r="AN99" s="250"/>
      <c r="AO99" s="250"/>
    </row>
    <row r="100" spans="1:41" s="14" customFormat="1" x14ac:dyDescent="0.25">
      <c r="A100" s="39" t="s">
        <v>351</v>
      </c>
      <c r="B100" s="38" t="s">
        <v>427</v>
      </c>
      <c r="C100" s="39" t="s">
        <v>428</v>
      </c>
      <c r="D100" s="40" t="s">
        <v>429</v>
      </c>
      <c r="E100" s="39" t="s">
        <v>430</v>
      </c>
      <c r="F100" s="39">
        <v>3</v>
      </c>
      <c r="G100" s="39"/>
      <c r="H100" s="39" t="s">
        <v>429</v>
      </c>
      <c r="I100" s="39" t="s">
        <v>431</v>
      </c>
      <c r="J100" s="41">
        <v>1</v>
      </c>
      <c r="K100" s="42">
        <v>0.87</v>
      </c>
      <c r="L100" s="41">
        <v>0.87</v>
      </c>
      <c r="M100" s="43" t="s">
        <v>27</v>
      </c>
      <c r="N100" s="41">
        <v>0</v>
      </c>
      <c r="O100" s="43" t="s">
        <v>27</v>
      </c>
      <c r="P100" s="41">
        <v>0</v>
      </c>
      <c r="Q100" s="43" t="s">
        <v>106</v>
      </c>
      <c r="R100" s="41">
        <v>0.87</v>
      </c>
      <c r="S100" s="74">
        <v>1.74</v>
      </c>
      <c r="T100" s="75">
        <v>11676.81</v>
      </c>
      <c r="U100" s="75">
        <v>1447.25</v>
      </c>
      <c r="V100" s="75">
        <v>10229.56</v>
      </c>
      <c r="W100" s="75">
        <v>852.46</v>
      </c>
      <c r="X100" s="75">
        <v>0</v>
      </c>
      <c r="Y100" s="92"/>
      <c r="Z100" s="75">
        <v>0</v>
      </c>
      <c r="AA100" s="92"/>
      <c r="AB100" s="97"/>
      <c r="AC100" s="98"/>
      <c r="AD100" s="31"/>
      <c r="AE100" s="75" t="s">
        <v>872</v>
      </c>
      <c r="AF100" s="75" t="s">
        <v>872</v>
      </c>
      <c r="AG100" s="92"/>
      <c r="AH100" s="92">
        <v>0</v>
      </c>
      <c r="AI100" s="31"/>
      <c r="AJ100" s="75"/>
      <c r="AK100" s="75">
        <f t="shared" si="2"/>
        <v>0</v>
      </c>
      <c r="AL100" s="75">
        <f t="shared" si="3"/>
        <v>10229.56</v>
      </c>
      <c r="AN100" s="250"/>
      <c r="AO100" s="250"/>
    </row>
    <row r="101" spans="1:41" s="14" customFormat="1" ht="30" x14ac:dyDescent="0.25">
      <c r="A101" s="39" t="s">
        <v>351</v>
      </c>
      <c r="B101" s="38" t="s">
        <v>527</v>
      </c>
      <c r="C101" s="39" t="s">
        <v>528</v>
      </c>
      <c r="D101" s="40" t="s">
        <v>529</v>
      </c>
      <c r="E101" s="39" t="s">
        <v>530</v>
      </c>
      <c r="F101" s="39">
        <v>4</v>
      </c>
      <c r="G101" s="39" t="s">
        <v>355</v>
      </c>
      <c r="H101" s="39" t="s">
        <v>529</v>
      </c>
      <c r="I101" s="39">
        <v>404540</v>
      </c>
      <c r="J101" s="41">
        <v>1</v>
      </c>
      <c r="K101" s="42">
        <v>0.35</v>
      </c>
      <c r="L101" s="41">
        <v>0.35</v>
      </c>
      <c r="M101" s="43" t="s">
        <v>27</v>
      </c>
      <c r="N101" s="41">
        <v>0</v>
      </c>
      <c r="O101" s="43" t="s">
        <v>27</v>
      </c>
      <c r="P101" s="41">
        <v>0</v>
      </c>
      <c r="Q101" s="43" t="s">
        <v>106</v>
      </c>
      <c r="R101" s="41">
        <v>0.35</v>
      </c>
      <c r="S101" s="74">
        <v>0.7</v>
      </c>
      <c r="T101" s="75">
        <v>4697.57</v>
      </c>
      <c r="U101" s="75">
        <v>582.23</v>
      </c>
      <c r="V101" s="75">
        <v>4115.34</v>
      </c>
      <c r="W101" s="75">
        <v>342.95</v>
      </c>
      <c r="X101" s="75">
        <v>19.269999999999996</v>
      </c>
      <c r="Y101" s="92">
        <v>44</v>
      </c>
      <c r="Z101" s="75">
        <v>0</v>
      </c>
      <c r="AA101" s="92"/>
      <c r="AB101" s="97"/>
      <c r="AC101" s="98"/>
      <c r="AD101" s="31"/>
      <c r="AE101" s="75" t="s">
        <v>872</v>
      </c>
      <c r="AF101" s="75" t="s">
        <v>872</v>
      </c>
      <c r="AG101" s="92"/>
      <c r="AH101" s="92">
        <v>44</v>
      </c>
      <c r="AI101" s="31"/>
      <c r="AJ101" s="75"/>
      <c r="AK101" s="75">
        <f t="shared" si="2"/>
        <v>19.269999999999996</v>
      </c>
      <c r="AL101" s="75">
        <f t="shared" si="3"/>
        <v>4134.6100000000006</v>
      </c>
      <c r="AN101" s="250"/>
      <c r="AO101" s="250"/>
    </row>
    <row r="102" spans="1:41" s="45" customFormat="1" ht="30" x14ac:dyDescent="0.25">
      <c r="A102" s="39" t="s">
        <v>351</v>
      </c>
      <c r="B102" s="38" t="s">
        <v>503</v>
      </c>
      <c r="C102" s="39" t="s">
        <v>504</v>
      </c>
      <c r="D102" s="40" t="s">
        <v>505</v>
      </c>
      <c r="E102" s="39" t="s">
        <v>506</v>
      </c>
      <c r="F102" s="39">
        <v>1</v>
      </c>
      <c r="G102" s="39" t="s">
        <v>355</v>
      </c>
      <c r="H102" s="39" t="s">
        <v>505</v>
      </c>
      <c r="I102" s="44">
        <v>404515</v>
      </c>
      <c r="J102" s="41">
        <v>1</v>
      </c>
      <c r="K102" s="42">
        <v>0.87</v>
      </c>
      <c r="L102" s="41">
        <v>0.87</v>
      </c>
      <c r="M102" s="43" t="s">
        <v>27</v>
      </c>
      <c r="N102" s="41">
        <v>0</v>
      </c>
      <c r="O102" s="43" t="s">
        <v>27</v>
      </c>
      <c r="P102" s="41">
        <v>0</v>
      </c>
      <c r="Q102" s="43" t="s">
        <v>106</v>
      </c>
      <c r="R102" s="41">
        <v>0.87</v>
      </c>
      <c r="S102" s="74">
        <v>1.74</v>
      </c>
      <c r="T102" s="75">
        <v>11676.81</v>
      </c>
      <c r="U102" s="75">
        <v>1447.25</v>
      </c>
      <c r="V102" s="75">
        <v>10229.56</v>
      </c>
      <c r="W102" s="75">
        <v>852.46</v>
      </c>
      <c r="X102" s="75">
        <v>0.38949999999999996</v>
      </c>
      <c r="Y102" s="92">
        <v>1</v>
      </c>
      <c r="Z102" s="75">
        <v>0</v>
      </c>
      <c r="AA102" s="92"/>
      <c r="AB102" s="97"/>
      <c r="AC102" s="98"/>
      <c r="AD102" s="31"/>
      <c r="AE102" s="75" t="s">
        <v>872</v>
      </c>
      <c r="AF102" s="75" t="s">
        <v>872</v>
      </c>
      <c r="AG102" s="92"/>
      <c r="AH102" s="92">
        <v>1</v>
      </c>
      <c r="AI102" s="31"/>
      <c r="AJ102" s="75"/>
      <c r="AK102" s="75">
        <f t="shared" si="2"/>
        <v>0.38949999999999996</v>
      </c>
      <c r="AL102" s="75">
        <f t="shared" si="3"/>
        <v>10229.949499999999</v>
      </c>
      <c r="AN102" s="250"/>
      <c r="AO102" s="250"/>
    </row>
    <row r="103" spans="1:41" s="14" customFormat="1" ht="30" x14ac:dyDescent="0.25">
      <c r="A103" s="39" t="s">
        <v>351</v>
      </c>
      <c r="B103" s="38" t="s">
        <v>531</v>
      </c>
      <c r="C103" s="39" t="s">
        <v>532</v>
      </c>
      <c r="D103" s="40" t="s">
        <v>533</v>
      </c>
      <c r="E103" s="39" t="s">
        <v>534</v>
      </c>
      <c r="F103" s="39">
        <v>3</v>
      </c>
      <c r="G103" s="39" t="s">
        <v>355</v>
      </c>
      <c r="H103" s="39" t="s">
        <v>533</v>
      </c>
      <c r="I103" s="44">
        <v>404540</v>
      </c>
      <c r="J103" s="41">
        <v>1</v>
      </c>
      <c r="K103" s="42">
        <v>0.87</v>
      </c>
      <c r="L103" s="41">
        <v>0.87</v>
      </c>
      <c r="M103" s="43" t="s">
        <v>27</v>
      </c>
      <c r="N103" s="41">
        <v>0</v>
      </c>
      <c r="O103" s="43" t="s">
        <v>27</v>
      </c>
      <c r="P103" s="41">
        <v>0</v>
      </c>
      <c r="Q103" s="43" t="s">
        <v>106</v>
      </c>
      <c r="R103" s="41">
        <v>0.87</v>
      </c>
      <c r="S103" s="74">
        <v>1.74</v>
      </c>
      <c r="T103" s="75">
        <v>11676.81</v>
      </c>
      <c r="U103" s="75">
        <v>1447.25</v>
      </c>
      <c r="V103" s="75">
        <v>10229.56</v>
      </c>
      <c r="W103" s="75">
        <v>852.46</v>
      </c>
      <c r="X103" s="75">
        <v>5.411999999999999</v>
      </c>
      <c r="Y103" s="92">
        <v>14</v>
      </c>
      <c r="Z103" s="75">
        <v>0</v>
      </c>
      <c r="AA103" s="92"/>
      <c r="AB103" s="97"/>
      <c r="AC103" s="98"/>
      <c r="AD103" s="31"/>
      <c r="AE103" s="75" t="s">
        <v>872</v>
      </c>
      <c r="AF103" s="75" t="s">
        <v>872</v>
      </c>
      <c r="AG103" s="92"/>
      <c r="AH103" s="92">
        <v>14</v>
      </c>
      <c r="AI103" s="31"/>
      <c r="AJ103" s="75"/>
      <c r="AK103" s="75">
        <f t="shared" si="2"/>
        <v>5.411999999999999</v>
      </c>
      <c r="AL103" s="75">
        <f t="shared" si="3"/>
        <v>10234.972</v>
      </c>
      <c r="AN103" s="250"/>
      <c r="AO103" s="250"/>
    </row>
    <row r="104" spans="1:41" s="14" customFormat="1" ht="30" x14ac:dyDescent="0.25">
      <c r="A104" s="39" t="s">
        <v>351</v>
      </c>
      <c r="B104" s="38" t="s">
        <v>581</v>
      </c>
      <c r="C104" s="39" t="s">
        <v>582</v>
      </c>
      <c r="D104" s="40" t="s">
        <v>513</v>
      </c>
      <c r="E104" s="39" t="s">
        <v>512</v>
      </c>
      <c r="F104" s="39">
        <v>3</v>
      </c>
      <c r="G104" s="39" t="s">
        <v>355</v>
      </c>
      <c r="H104" s="39" t="s">
        <v>513</v>
      </c>
      <c r="I104" s="44">
        <v>406600</v>
      </c>
      <c r="J104" s="41">
        <v>1</v>
      </c>
      <c r="K104" s="42">
        <v>0.87</v>
      </c>
      <c r="L104" s="41">
        <v>0.87</v>
      </c>
      <c r="M104" s="43" t="s">
        <v>27</v>
      </c>
      <c r="N104" s="41">
        <v>0</v>
      </c>
      <c r="O104" s="43" t="s">
        <v>27</v>
      </c>
      <c r="P104" s="41">
        <v>0</v>
      </c>
      <c r="Q104" s="43" t="s">
        <v>106</v>
      </c>
      <c r="R104" s="41">
        <v>0.87</v>
      </c>
      <c r="S104" s="74">
        <v>1.74</v>
      </c>
      <c r="T104" s="75">
        <v>11676.81</v>
      </c>
      <c r="U104" s="75">
        <v>1447.25</v>
      </c>
      <c r="V104" s="75">
        <v>10229.56</v>
      </c>
      <c r="W104" s="75">
        <v>852.46</v>
      </c>
      <c r="X104" s="75">
        <v>0</v>
      </c>
      <c r="Y104" s="92"/>
      <c r="Z104" s="75">
        <v>0</v>
      </c>
      <c r="AA104" s="92"/>
      <c r="AB104" s="97"/>
      <c r="AC104" s="98"/>
      <c r="AD104" s="31"/>
      <c r="AE104" s="75" t="s">
        <v>872</v>
      </c>
      <c r="AF104" s="75" t="s">
        <v>872</v>
      </c>
      <c r="AG104" s="92"/>
      <c r="AH104" s="92">
        <v>0</v>
      </c>
      <c r="AI104" s="31"/>
      <c r="AJ104" s="75"/>
      <c r="AK104" s="75">
        <f t="shared" si="2"/>
        <v>0</v>
      </c>
      <c r="AL104" s="75">
        <f t="shared" si="3"/>
        <v>10229.56</v>
      </c>
      <c r="AN104" s="250"/>
      <c r="AO104" s="250"/>
    </row>
    <row r="105" spans="1:41" s="14" customFormat="1" ht="30" x14ac:dyDescent="0.25">
      <c r="A105" s="33" t="s">
        <v>351</v>
      </c>
      <c r="B105" s="32" t="s">
        <v>539</v>
      </c>
      <c r="C105" s="33" t="s">
        <v>540</v>
      </c>
      <c r="D105" s="34" t="s">
        <v>58</v>
      </c>
      <c r="E105" s="33" t="s">
        <v>541</v>
      </c>
      <c r="F105" s="33">
        <v>1</v>
      </c>
      <c r="G105" s="33" t="s">
        <v>355</v>
      </c>
      <c r="H105" s="33" t="s">
        <v>542</v>
      </c>
      <c r="I105" s="33">
        <v>404504</v>
      </c>
      <c r="J105" s="35">
        <v>1</v>
      </c>
      <c r="K105" s="36">
        <v>1</v>
      </c>
      <c r="L105" s="35">
        <v>1</v>
      </c>
      <c r="M105" s="37" t="s">
        <v>27</v>
      </c>
      <c r="N105" s="35">
        <v>0</v>
      </c>
      <c r="O105" s="37" t="s">
        <v>27</v>
      </c>
      <c r="P105" s="35">
        <v>0</v>
      </c>
      <c r="Q105" s="37" t="s">
        <v>27</v>
      </c>
      <c r="R105" s="35">
        <v>0</v>
      </c>
      <c r="S105" s="73">
        <v>1</v>
      </c>
      <c r="T105" s="75">
        <v>6710.81</v>
      </c>
      <c r="U105" s="75">
        <v>831.75</v>
      </c>
      <c r="V105" s="75">
        <v>5879.06</v>
      </c>
      <c r="W105" s="75">
        <v>489.92</v>
      </c>
      <c r="X105" s="75">
        <v>23.482749999999999</v>
      </c>
      <c r="Y105" s="92">
        <v>53</v>
      </c>
      <c r="Z105" s="75">
        <v>19.546749999999999</v>
      </c>
      <c r="AA105" s="92">
        <v>3</v>
      </c>
      <c r="AB105" s="97">
        <v>573.75</v>
      </c>
      <c r="AC105" s="98">
        <v>6.75</v>
      </c>
      <c r="AD105" s="31"/>
      <c r="AE105" s="75" t="s">
        <v>872</v>
      </c>
      <c r="AF105" s="75" t="s">
        <v>872</v>
      </c>
      <c r="AG105" s="92">
        <v>3</v>
      </c>
      <c r="AH105" s="92">
        <v>59</v>
      </c>
      <c r="AI105" s="31"/>
      <c r="AJ105" s="75"/>
      <c r="AK105" s="75">
        <f t="shared" si="2"/>
        <v>616.77949999999998</v>
      </c>
      <c r="AL105" s="75">
        <f t="shared" si="3"/>
        <v>6495.8395</v>
      </c>
      <c r="AN105" s="250"/>
      <c r="AO105" s="250"/>
    </row>
    <row r="106" spans="1:41" s="14" customFormat="1" x14ac:dyDescent="0.25">
      <c r="A106" s="33" t="s">
        <v>351</v>
      </c>
      <c r="B106" s="32" t="s">
        <v>560</v>
      </c>
      <c r="C106" s="33" t="s">
        <v>561</v>
      </c>
      <c r="D106" s="34" t="s">
        <v>58</v>
      </c>
      <c r="E106" s="33" t="s">
        <v>541</v>
      </c>
      <c r="F106" s="33">
        <v>1</v>
      </c>
      <c r="G106" s="33" t="s">
        <v>562</v>
      </c>
      <c r="H106" s="33" t="s">
        <v>563</v>
      </c>
      <c r="I106" s="33">
        <v>404708</v>
      </c>
      <c r="J106" s="35">
        <v>1</v>
      </c>
      <c r="K106" s="36">
        <v>0.17</v>
      </c>
      <c r="L106" s="35">
        <v>0.17</v>
      </c>
      <c r="M106" s="37" t="s">
        <v>27</v>
      </c>
      <c r="N106" s="35">
        <v>0</v>
      </c>
      <c r="O106" s="37" t="s">
        <v>27</v>
      </c>
      <c r="P106" s="35">
        <v>0</v>
      </c>
      <c r="Q106" s="37" t="s">
        <v>27</v>
      </c>
      <c r="R106" s="35">
        <v>0</v>
      </c>
      <c r="S106" s="73">
        <v>0.17</v>
      </c>
      <c r="T106" s="75">
        <v>1140.8399999999999</v>
      </c>
      <c r="U106" s="75">
        <v>141.4</v>
      </c>
      <c r="V106" s="75">
        <v>999.43999999999994</v>
      </c>
      <c r="W106" s="75">
        <v>83.29</v>
      </c>
      <c r="X106" s="75">
        <v>103.80175</v>
      </c>
      <c r="Y106" s="92">
        <v>141</v>
      </c>
      <c r="Z106" s="75">
        <v>14.042499999999999</v>
      </c>
      <c r="AA106" s="92">
        <v>3</v>
      </c>
      <c r="AB106" s="97"/>
      <c r="AC106" s="98"/>
      <c r="AD106" s="31">
        <v>7.93</v>
      </c>
      <c r="AE106" s="75" t="s">
        <v>872</v>
      </c>
      <c r="AF106" s="75" t="s">
        <v>872</v>
      </c>
      <c r="AG106" s="92">
        <v>3</v>
      </c>
      <c r="AH106" s="92">
        <v>147</v>
      </c>
      <c r="AI106" s="31"/>
      <c r="AJ106" s="75"/>
      <c r="AK106" s="75">
        <f t="shared" si="2"/>
        <v>125.77424999999999</v>
      </c>
      <c r="AL106" s="75">
        <f t="shared" si="3"/>
        <v>1125.21425</v>
      </c>
      <c r="AN106" s="250"/>
      <c r="AO106" s="250"/>
    </row>
    <row r="107" spans="1:41" s="14" customFormat="1" ht="30" x14ac:dyDescent="0.25">
      <c r="A107" s="39" t="s">
        <v>351</v>
      </c>
      <c r="B107" s="38" t="s">
        <v>634</v>
      </c>
      <c r="C107" s="39" t="s">
        <v>561</v>
      </c>
      <c r="D107" s="40" t="s">
        <v>58</v>
      </c>
      <c r="E107" s="39" t="s">
        <v>541</v>
      </c>
      <c r="F107" s="39">
        <v>1</v>
      </c>
      <c r="G107" s="39" t="s">
        <v>355</v>
      </c>
      <c r="H107" s="39" t="s">
        <v>635</v>
      </c>
      <c r="I107" s="39">
        <v>406150</v>
      </c>
      <c r="J107" s="41">
        <v>1</v>
      </c>
      <c r="K107" s="42">
        <v>0.83</v>
      </c>
      <c r="L107" s="41">
        <v>0.83</v>
      </c>
      <c r="M107" s="43" t="s">
        <v>27</v>
      </c>
      <c r="N107" s="41">
        <v>0</v>
      </c>
      <c r="O107" s="43" t="s">
        <v>27</v>
      </c>
      <c r="P107" s="41">
        <v>0</v>
      </c>
      <c r="Q107" s="43" t="s">
        <v>27</v>
      </c>
      <c r="R107" s="41">
        <v>0</v>
      </c>
      <c r="S107" s="74">
        <v>0.83</v>
      </c>
      <c r="T107" s="75">
        <v>5569.97</v>
      </c>
      <c r="U107" s="75">
        <v>690.35</v>
      </c>
      <c r="V107" s="75">
        <v>4879.62</v>
      </c>
      <c r="W107" s="75">
        <v>406.64</v>
      </c>
      <c r="X107" s="75">
        <v>22.252749999999999</v>
      </c>
      <c r="Y107" s="92">
        <v>48</v>
      </c>
      <c r="Z107" s="75">
        <v>5.2787499999999996</v>
      </c>
      <c r="AA107" s="92">
        <v>1</v>
      </c>
      <c r="AB107" s="97">
        <v>13238.75</v>
      </c>
      <c r="AC107" s="98">
        <v>155.75</v>
      </c>
      <c r="AD107" s="31"/>
      <c r="AE107" s="75" t="s">
        <v>872</v>
      </c>
      <c r="AF107" s="75" t="s">
        <v>872</v>
      </c>
      <c r="AG107" s="92">
        <v>1</v>
      </c>
      <c r="AH107" s="92">
        <v>50</v>
      </c>
      <c r="AI107" s="31"/>
      <c r="AJ107" s="75"/>
      <c r="AK107" s="75">
        <f t="shared" si="2"/>
        <v>13266.281499999999</v>
      </c>
      <c r="AL107" s="75">
        <f t="shared" si="3"/>
        <v>18145.9015</v>
      </c>
      <c r="AN107" s="250"/>
      <c r="AO107" s="250"/>
    </row>
    <row r="108" spans="1:41" s="14" customFormat="1" ht="30" x14ac:dyDescent="0.25">
      <c r="A108" s="39" t="s">
        <v>351</v>
      </c>
      <c r="B108" s="38" t="s">
        <v>523</v>
      </c>
      <c r="C108" s="39" t="s">
        <v>524</v>
      </c>
      <c r="D108" s="40" t="s">
        <v>525</v>
      </c>
      <c r="E108" s="39" t="s">
        <v>526</v>
      </c>
      <c r="F108" s="39">
        <v>4</v>
      </c>
      <c r="G108" s="39" t="s">
        <v>355</v>
      </c>
      <c r="H108" s="39" t="s">
        <v>525</v>
      </c>
      <c r="I108" s="44">
        <v>406300</v>
      </c>
      <c r="J108" s="41">
        <v>1</v>
      </c>
      <c r="K108" s="42">
        <v>0.52</v>
      </c>
      <c r="L108" s="41">
        <v>0.52</v>
      </c>
      <c r="M108" s="43" t="s">
        <v>27</v>
      </c>
      <c r="N108" s="41">
        <v>0</v>
      </c>
      <c r="O108" s="43" t="s">
        <v>27</v>
      </c>
      <c r="P108" s="41">
        <v>0</v>
      </c>
      <c r="Q108" s="43" t="s">
        <v>106</v>
      </c>
      <c r="R108" s="41">
        <v>0.52</v>
      </c>
      <c r="S108" s="74">
        <v>1.04</v>
      </c>
      <c r="T108" s="75">
        <v>6979.24</v>
      </c>
      <c r="U108" s="75">
        <v>865.02</v>
      </c>
      <c r="V108" s="75">
        <v>6114.2199999999993</v>
      </c>
      <c r="W108" s="75">
        <v>509.52</v>
      </c>
      <c r="X108" s="75">
        <v>24.128499999999995</v>
      </c>
      <c r="Y108" s="92">
        <v>59</v>
      </c>
      <c r="Z108" s="75">
        <v>0</v>
      </c>
      <c r="AA108" s="92"/>
      <c r="AB108" s="97"/>
      <c r="AC108" s="98"/>
      <c r="AD108" s="31"/>
      <c r="AE108" s="75" t="s">
        <v>872</v>
      </c>
      <c r="AF108" s="75" t="s">
        <v>872</v>
      </c>
      <c r="AG108" s="92"/>
      <c r="AH108" s="92">
        <v>59</v>
      </c>
      <c r="AI108" s="31"/>
      <c r="AJ108" s="75"/>
      <c r="AK108" s="75">
        <f t="shared" si="2"/>
        <v>24.128499999999995</v>
      </c>
      <c r="AL108" s="75">
        <f t="shared" si="3"/>
        <v>6138.3484999999991</v>
      </c>
      <c r="AN108" s="250"/>
      <c r="AO108" s="250"/>
    </row>
    <row r="109" spans="1:41" s="14" customFormat="1" ht="30" x14ac:dyDescent="0.25">
      <c r="A109" s="39" t="s">
        <v>351</v>
      </c>
      <c r="B109" s="38" t="s">
        <v>543</v>
      </c>
      <c r="C109" s="39" t="s">
        <v>536</v>
      </c>
      <c r="D109" s="40" t="s">
        <v>544</v>
      </c>
      <c r="E109" s="39"/>
      <c r="F109" s="39"/>
      <c r="G109" s="39" t="s">
        <v>355</v>
      </c>
      <c r="H109" s="39" t="s">
        <v>544</v>
      </c>
      <c r="I109" s="39" t="s">
        <v>545</v>
      </c>
      <c r="J109" s="41">
        <v>0</v>
      </c>
      <c r="K109" s="42">
        <v>0.52</v>
      </c>
      <c r="L109" s="41">
        <v>0</v>
      </c>
      <c r="M109" s="43" t="s">
        <v>27</v>
      </c>
      <c r="N109" s="41">
        <v>0</v>
      </c>
      <c r="O109" s="43" t="s">
        <v>27</v>
      </c>
      <c r="P109" s="41">
        <v>0</v>
      </c>
      <c r="Q109" s="43" t="s">
        <v>27</v>
      </c>
      <c r="R109" s="41">
        <v>0</v>
      </c>
      <c r="S109" s="74">
        <v>0</v>
      </c>
      <c r="T109" s="75">
        <v>0</v>
      </c>
      <c r="U109" s="75">
        <v>0</v>
      </c>
      <c r="V109" s="75">
        <v>0</v>
      </c>
      <c r="W109" s="75">
        <v>0</v>
      </c>
      <c r="X109" s="75">
        <v>42.23</v>
      </c>
      <c r="Y109" s="92">
        <v>109</v>
      </c>
      <c r="Z109" s="75">
        <v>0</v>
      </c>
      <c r="AA109" s="92"/>
      <c r="AB109" s="97"/>
      <c r="AC109" s="98"/>
      <c r="AD109" s="31"/>
      <c r="AE109" s="75" t="s">
        <v>872</v>
      </c>
      <c r="AF109" s="75" t="s">
        <v>872</v>
      </c>
      <c r="AG109" s="92"/>
      <c r="AH109" s="92">
        <v>109</v>
      </c>
      <c r="AI109" s="31"/>
      <c r="AJ109" s="75"/>
      <c r="AK109" s="75">
        <f t="shared" si="2"/>
        <v>42.23</v>
      </c>
      <c r="AL109" s="75">
        <f t="shared" si="3"/>
        <v>42.23</v>
      </c>
      <c r="AN109" s="250"/>
      <c r="AO109" s="250"/>
    </row>
    <row r="110" spans="1:41" s="14" customFormat="1" ht="30" x14ac:dyDescent="0.25">
      <c r="A110" s="39" t="s">
        <v>351</v>
      </c>
      <c r="B110" s="38" t="s">
        <v>507</v>
      </c>
      <c r="C110" s="39" t="s">
        <v>508</v>
      </c>
      <c r="D110" s="40" t="s">
        <v>509</v>
      </c>
      <c r="E110" s="39" t="s">
        <v>510</v>
      </c>
      <c r="F110" s="39">
        <v>4</v>
      </c>
      <c r="G110" s="39" t="s">
        <v>355</v>
      </c>
      <c r="H110" s="39" t="s">
        <v>509</v>
      </c>
      <c r="I110" s="44">
        <v>404515</v>
      </c>
      <c r="J110" s="41">
        <v>1</v>
      </c>
      <c r="K110" s="42">
        <v>0.7</v>
      </c>
      <c r="L110" s="41">
        <v>0.7</v>
      </c>
      <c r="M110" s="43" t="s">
        <v>27</v>
      </c>
      <c r="N110" s="41">
        <v>0</v>
      </c>
      <c r="O110" s="43" t="s">
        <v>27</v>
      </c>
      <c r="P110" s="41">
        <v>0</v>
      </c>
      <c r="Q110" s="43" t="s">
        <v>106</v>
      </c>
      <c r="R110" s="41">
        <v>0.7</v>
      </c>
      <c r="S110" s="74">
        <v>1.4</v>
      </c>
      <c r="T110" s="75">
        <v>9395.1299999999992</v>
      </c>
      <c r="U110" s="75">
        <v>1164.45</v>
      </c>
      <c r="V110" s="75">
        <v>8230.6799999999985</v>
      </c>
      <c r="W110" s="75">
        <v>685.89</v>
      </c>
      <c r="X110" s="75">
        <v>19.003499999999999</v>
      </c>
      <c r="Y110" s="92">
        <v>7</v>
      </c>
      <c r="Z110" s="75">
        <v>0</v>
      </c>
      <c r="AA110" s="92"/>
      <c r="AB110" s="97"/>
      <c r="AC110" s="98"/>
      <c r="AD110" s="31"/>
      <c r="AE110" s="75" t="s">
        <v>872</v>
      </c>
      <c r="AF110" s="75" t="s">
        <v>872</v>
      </c>
      <c r="AG110" s="92"/>
      <c r="AH110" s="92">
        <v>7</v>
      </c>
      <c r="AI110" s="31"/>
      <c r="AJ110" s="75"/>
      <c r="AK110" s="75">
        <f t="shared" si="2"/>
        <v>19.003499999999999</v>
      </c>
      <c r="AL110" s="75">
        <f t="shared" si="3"/>
        <v>8249.6834999999992</v>
      </c>
      <c r="AN110" s="250"/>
      <c r="AO110" s="250"/>
    </row>
    <row r="111" spans="1:41" s="14" customFormat="1" ht="30" x14ac:dyDescent="0.25">
      <c r="A111" s="39" t="s">
        <v>351</v>
      </c>
      <c r="B111" s="38" t="s">
        <v>650</v>
      </c>
      <c r="C111" s="39" t="s">
        <v>651</v>
      </c>
      <c r="D111" s="40" t="s">
        <v>30</v>
      </c>
      <c r="E111" s="39" t="s">
        <v>31</v>
      </c>
      <c r="F111" s="39">
        <v>2</v>
      </c>
      <c r="G111" s="39" t="s">
        <v>355</v>
      </c>
      <c r="H111" s="39" t="s">
        <v>652</v>
      </c>
      <c r="I111" s="39">
        <v>405500</v>
      </c>
      <c r="J111" s="41">
        <v>2</v>
      </c>
      <c r="K111" s="42">
        <v>1</v>
      </c>
      <c r="L111" s="41">
        <v>2</v>
      </c>
      <c r="M111" s="43" t="s">
        <v>27</v>
      </c>
      <c r="N111" s="41">
        <v>0</v>
      </c>
      <c r="O111" s="43" t="s">
        <v>27</v>
      </c>
      <c r="P111" s="41">
        <v>0</v>
      </c>
      <c r="Q111" s="43" t="s">
        <v>27</v>
      </c>
      <c r="R111" s="41">
        <v>0</v>
      </c>
      <c r="S111" s="74">
        <v>2</v>
      </c>
      <c r="T111" s="75">
        <v>13421.62</v>
      </c>
      <c r="U111" s="75">
        <v>1663.51</v>
      </c>
      <c r="V111" s="75">
        <v>11758.11</v>
      </c>
      <c r="W111" s="75">
        <v>979.84</v>
      </c>
      <c r="X111" s="75">
        <v>9.8092499999999987</v>
      </c>
      <c r="Y111" s="92">
        <v>24</v>
      </c>
      <c r="Z111" s="75">
        <v>0</v>
      </c>
      <c r="AA111" s="92"/>
      <c r="AB111" s="97"/>
      <c r="AC111" s="98"/>
      <c r="AD111" s="31">
        <v>6.43</v>
      </c>
      <c r="AE111" s="75" t="s">
        <v>872</v>
      </c>
      <c r="AF111" s="75" t="s">
        <v>872</v>
      </c>
      <c r="AG111" s="92"/>
      <c r="AH111" s="92">
        <v>24</v>
      </c>
      <c r="AI111" s="31"/>
      <c r="AJ111" s="75"/>
      <c r="AK111" s="75">
        <f t="shared" si="2"/>
        <v>16.239249999999998</v>
      </c>
      <c r="AL111" s="75">
        <f t="shared" si="3"/>
        <v>11774.349250000001</v>
      </c>
      <c r="AN111" s="250"/>
      <c r="AO111" s="250"/>
    </row>
    <row r="112" spans="1:41" s="14" customFormat="1" ht="30" x14ac:dyDescent="0.25">
      <c r="A112" s="39" t="s">
        <v>351</v>
      </c>
      <c r="B112" s="38" t="s">
        <v>653</v>
      </c>
      <c r="C112" s="39" t="s">
        <v>654</v>
      </c>
      <c r="D112" s="40" t="s">
        <v>228</v>
      </c>
      <c r="E112" s="39" t="s">
        <v>655</v>
      </c>
      <c r="F112" s="39">
        <v>1</v>
      </c>
      <c r="G112" s="39" t="s">
        <v>355</v>
      </c>
      <c r="H112" s="39" t="s">
        <v>656</v>
      </c>
      <c r="I112" s="39">
        <v>405550</v>
      </c>
      <c r="J112" s="41">
        <v>1</v>
      </c>
      <c r="K112" s="42">
        <v>1</v>
      </c>
      <c r="L112" s="41">
        <v>1</v>
      </c>
      <c r="M112" s="43" t="s">
        <v>27</v>
      </c>
      <c r="N112" s="41">
        <v>0</v>
      </c>
      <c r="O112" s="43" t="s">
        <v>27</v>
      </c>
      <c r="P112" s="41">
        <v>0</v>
      </c>
      <c r="Q112" s="43" t="s">
        <v>106</v>
      </c>
      <c r="R112" s="41">
        <v>1</v>
      </c>
      <c r="S112" s="74">
        <v>2</v>
      </c>
      <c r="T112" s="75">
        <v>13421.62</v>
      </c>
      <c r="U112" s="75">
        <v>1663.51</v>
      </c>
      <c r="V112" s="75">
        <v>11758.11</v>
      </c>
      <c r="W112" s="75">
        <v>979.84</v>
      </c>
      <c r="X112" s="75">
        <v>8.4869999999999983</v>
      </c>
      <c r="Y112" s="92">
        <v>22</v>
      </c>
      <c r="Z112" s="75">
        <v>0</v>
      </c>
      <c r="AA112" s="92"/>
      <c r="AB112" s="97"/>
      <c r="AC112" s="98"/>
      <c r="AD112" s="31"/>
      <c r="AE112" s="75" t="s">
        <v>872</v>
      </c>
      <c r="AF112" s="75" t="s">
        <v>872</v>
      </c>
      <c r="AG112" s="92"/>
      <c r="AH112" s="92">
        <v>22</v>
      </c>
      <c r="AI112" s="31"/>
      <c r="AJ112" s="75"/>
      <c r="AK112" s="75">
        <f t="shared" si="2"/>
        <v>8.4869999999999983</v>
      </c>
      <c r="AL112" s="75">
        <f t="shared" si="3"/>
        <v>11766.597</v>
      </c>
      <c r="AN112" s="250"/>
      <c r="AO112" s="250"/>
    </row>
    <row r="113" spans="1:41" s="14" customFormat="1" ht="30" x14ac:dyDescent="0.25">
      <c r="A113" s="39" t="s">
        <v>351</v>
      </c>
      <c r="B113" s="38" t="s">
        <v>620</v>
      </c>
      <c r="C113" s="39" t="s">
        <v>621</v>
      </c>
      <c r="D113" s="40" t="s">
        <v>622</v>
      </c>
      <c r="E113" s="39" t="s">
        <v>623</v>
      </c>
      <c r="F113" s="39">
        <v>4</v>
      </c>
      <c r="G113" s="39" t="s">
        <v>355</v>
      </c>
      <c r="H113" s="39" t="s">
        <v>624</v>
      </c>
      <c r="I113" s="39">
        <v>407800</v>
      </c>
      <c r="J113" s="41">
        <v>1</v>
      </c>
      <c r="K113" s="42">
        <v>1</v>
      </c>
      <c r="L113" s="41">
        <v>1</v>
      </c>
      <c r="M113" s="43" t="s">
        <v>27</v>
      </c>
      <c r="N113" s="41">
        <v>0</v>
      </c>
      <c r="O113" s="43" t="s">
        <v>27</v>
      </c>
      <c r="P113" s="41">
        <v>0</v>
      </c>
      <c r="Q113" s="43" t="s">
        <v>27</v>
      </c>
      <c r="R113" s="41">
        <v>0</v>
      </c>
      <c r="S113" s="74">
        <v>1</v>
      </c>
      <c r="T113" s="75">
        <v>6710.81</v>
      </c>
      <c r="U113" s="75">
        <v>831.75</v>
      </c>
      <c r="V113" s="75">
        <v>5879.06</v>
      </c>
      <c r="W113" s="75">
        <v>489.92</v>
      </c>
      <c r="X113" s="75">
        <v>468.15849999999995</v>
      </c>
      <c r="Y113" s="92">
        <v>1160</v>
      </c>
      <c r="Z113" s="75">
        <v>8.1282499999999995</v>
      </c>
      <c r="AA113" s="92">
        <v>2</v>
      </c>
      <c r="AB113" s="97">
        <v>85</v>
      </c>
      <c r="AC113" s="98">
        <v>1</v>
      </c>
      <c r="AD113" s="31">
        <v>4.05</v>
      </c>
      <c r="AE113" s="75" t="s">
        <v>872</v>
      </c>
      <c r="AF113" s="75" t="s">
        <v>872</v>
      </c>
      <c r="AG113" s="92">
        <v>2</v>
      </c>
      <c r="AH113" s="92">
        <v>1164</v>
      </c>
      <c r="AI113" s="31"/>
      <c r="AJ113" s="75"/>
      <c r="AK113" s="75">
        <f t="shared" si="2"/>
        <v>565.33674999999994</v>
      </c>
      <c r="AL113" s="75">
        <f t="shared" si="3"/>
        <v>6444.3967499999999</v>
      </c>
      <c r="AN113" s="250"/>
      <c r="AO113" s="250"/>
    </row>
    <row r="114" spans="1:41" s="14" customFormat="1" ht="30" x14ac:dyDescent="0.25">
      <c r="A114" s="39" t="s">
        <v>351</v>
      </c>
      <c r="B114" s="38" t="s">
        <v>620</v>
      </c>
      <c r="C114" s="39" t="s">
        <v>625</v>
      </c>
      <c r="D114" s="40" t="s">
        <v>622</v>
      </c>
      <c r="E114" s="39" t="s">
        <v>623</v>
      </c>
      <c r="F114" s="39">
        <v>4</v>
      </c>
      <c r="G114" s="39" t="s">
        <v>355</v>
      </c>
      <c r="H114" s="39" t="s">
        <v>624</v>
      </c>
      <c r="I114" s="39">
        <v>407800</v>
      </c>
      <c r="J114" s="41">
        <v>0</v>
      </c>
      <c r="K114" s="42">
        <v>1</v>
      </c>
      <c r="L114" s="41">
        <v>0</v>
      </c>
      <c r="M114" s="43" t="s">
        <v>27</v>
      </c>
      <c r="N114" s="41">
        <v>0</v>
      </c>
      <c r="O114" s="43" t="s">
        <v>27</v>
      </c>
      <c r="P114" s="41">
        <v>0</v>
      </c>
      <c r="Q114" s="43" t="s">
        <v>362</v>
      </c>
      <c r="R114" s="41">
        <v>1</v>
      </c>
      <c r="S114" s="74">
        <v>1</v>
      </c>
      <c r="T114" s="75">
        <v>6710.81</v>
      </c>
      <c r="U114" s="75">
        <v>831.75</v>
      </c>
      <c r="V114" s="75">
        <v>5879.06</v>
      </c>
      <c r="W114" s="75">
        <v>489.92</v>
      </c>
      <c r="X114" s="75">
        <v>468.15849999999995</v>
      </c>
      <c r="Y114" s="92">
        <v>1160</v>
      </c>
      <c r="Z114" s="75">
        <v>8.1282499999999995</v>
      </c>
      <c r="AA114" s="92">
        <v>2</v>
      </c>
      <c r="AB114" s="97">
        <v>85</v>
      </c>
      <c r="AC114" s="98">
        <v>1</v>
      </c>
      <c r="AD114" s="31">
        <v>4.05</v>
      </c>
      <c r="AE114" s="75" t="s">
        <v>872</v>
      </c>
      <c r="AF114" s="75" t="s">
        <v>872</v>
      </c>
      <c r="AG114" s="92">
        <v>2</v>
      </c>
      <c r="AH114" s="92">
        <v>1164</v>
      </c>
      <c r="AI114" s="31"/>
      <c r="AJ114" s="75"/>
      <c r="AK114" s="75">
        <f t="shared" si="2"/>
        <v>565.33674999999994</v>
      </c>
      <c r="AL114" s="75">
        <f t="shared" si="3"/>
        <v>6444.3967499999999</v>
      </c>
      <c r="AN114" s="250"/>
      <c r="AO114" s="250"/>
    </row>
    <row r="115" spans="1:41" s="14" customFormat="1" ht="30" x14ac:dyDescent="0.25">
      <c r="A115" s="39" t="s">
        <v>351</v>
      </c>
      <c r="B115" s="38" t="s">
        <v>535</v>
      </c>
      <c r="C115" s="39" t="s">
        <v>536</v>
      </c>
      <c r="D115" s="40" t="s">
        <v>537</v>
      </c>
      <c r="E115" s="39"/>
      <c r="F115" s="39"/>
      <c r="G115" s="39" t="s">
        <v>355</v>
      </c>
      <c r="H115" s="39" t="s">
        <v>537</v>
      </c>
      <c r="I115" s="39" t="s">
        <v>538</v>
      </c>
      <c r="J115" s="41">
        <v>0</v>
      </c>
      <c r="K115" s="42">
        <v>0.7</v>
      </c>
      <c r="L115" s="41">
        <v>0</v>
      </c>
      <c r="M115" s="43" t="s">
        <v>27</v>
      </c>
      <c r="N115" s="41">
        <v>0</v>
      </c>
      <c r="O115" s="43" t="s">
        <v>27</v>
      </c>
      <c r="P115" s="41">
        <v>0</v>
      </c>
      <c r="Q115" s="43" t="s">
        <v>27</v>
      </c>
      <c r="R115" s="41">
        <v>0</v>
      </c>
      <c r="S115" s="74">
        <v>0</v>
      </c>
      <c r="T115" s="75">
        <v>0</v>
      </c>
      <c r="U115" s="75">
        <v>0</v>
      </c>
      <c r="V115" s="75">
        <v>0</v>
      </c>
      <c r="W115" s="75">
        <v>0</v>
      </c>
      <c r="X115" s="75">
        <v>35.926249999999996</v>
      </c>
      <c r="Y115" s="92">
        <v>95</v>
      </c>
      <c r="Z115" s="75">
        <v>0</v>
      </c>
      <c r="AA115" s="92"/>
      <c r="AB115" s="97"/>
      <c r="AC115" s="98"/>
      <c r="AD115" s="31"/>
      <c r="AE115" s="75" t="s">
        <v>872</v>
      </c>
      <c r="AF115" s="75" t="s">
        <v>872</v>
      </c>
      <c r="AG115" s="92"/>
      <c r="AH115" s="92">
        <v>95</v>
      </c>
      <c r="AI115" s="31"/>
      <c r="AJ115" s="75"/>
      <c r="AK115" s="75">
        <f t="shared" si="2"/>
        <v>35.926249999999996</v>
      </c>
      <c r="AL115" s="75">
        <f t="shared" si="3"/>
        <v>35.926249999999996</v>
      </c>
      <c r="AN115" s="250"/>
      <c r="AO115" s="250"/>
    </row>
    <row r="116" spans="1:41" s="14" customFormat="1" x14ac:dyDescent="0.25">
      <c r="A116" s="39" t="s">
        <v>351</v>
      </c>
      <c r="B116" s="38" t="s">
        <v>374</v>
      </c>
      <c r="C116" s="39" t="s">
        <v>375</v>
      </c>
      <c r="D116" s="40" t="s">
        <v>376</v>
      </c>
      <c r="E116" s="39" t="s">
        <v>377</v>
      </c>
      <c r="F116" s="39">
        <v>1</v>
      </c>
      <c r="G116" s="39" t="s">
        <v>371</v>
      </c>
      <c r="H116" s="39" t="s">
        <v>378</v>
      </c>
      <c r="I116" s="39">
        <v>403350</v>
      </c>
      <c r="J116" s="41">
        <v>1</v>
      </c>
      <c r="K116" s="42">
        <v>0.1</v>
      </c>
      <c r="L116" s="41">
        <v>0.1</v>
      </c>
      <c r="M116" s="43" t="s">
        <v>27</v>
      </c>
      <c r="N116" s="41">
        <v>0</v>
      </c>
      <c r="O116" s="43" t="s">
        <v>27</v>
      </c>
      <c r="P116" s="41">
        <v>0</v>
      </c>
      <c r="Q116" s="43" t="s">
        <v>27</v>
      </c>
      <c r="R116" s="41">
        <v>0</v>
      </c>
      <c r="S116" s="74">
        <v>0.1</v>
      </c>
      <c r="T116" s="75">
        <v>671.08</v>
      </c>
      <c r="U116" s="75">
        <v>83.18</v>
      </c>
      <c r="V116" s="75">
        <v>587.90000000000009</v>
      </c>
      <c r="W116" s="75">
        <v>48.99</v>
      </c>
      <c r="X116" s="75">
        <v>3432.14075</v>
      </c>
      <c r="Y116" s="92">
        <v>6942</v>
      </c>
      <c r="Z116" s="75">
        <v>156.87625</v>
      </c>
      <c r="AA116" s="92">
        <v>19</v>
      </c>
      <c r="AB116" s="97"/>
      <c r="AC116" s="98"/>
      <c r="AD116" s="31">
        <v>3.87</v>
      </c>
      <c r="AE116" s="75" t="s">
        <v>872</v>
      </c>
      <c r="AF116" s="75" t="s">
        <v>872</v>
      </c>
      <c r="AG116" s="92">
        <v>19</v>
      </c>
      <c r="AH116" s="92">
        <v>6980</v>
      </c>
      <c r="AI116" s="31"/>
      <c r="AJ116" s="75">
        <v>132.44000000000003</v>
      </c>
      <c r="AK116" s="75">
        <f t="shared" si="2"/>
        <v>3725.3269999999998</v>
      </c>
      <c r="AL116" s="75">
        <f t="shared" si="3"/>
        <v>4313.2269999999999</v>
      </c>
      <c r="AN116" s="250"/>
      <c r="AO116" s="250"/>
    </row>
    <row r="117" spans="1:41" s="14" customFormat="1" x14ac:dyDescent="0.25">
      <c r="A117" s="39" t="s">
        <v>351</v>
      </c>
      <c r="B117" s="46" t="s">
        <v>411</v>
      </c>
      <c r="C117" s="39" t="s">
        <v>375</v>
      </c>
      <c r="D117" s="40" t="s">
        <v>376</v>
      </c>
      <c r="E117" s="39" t="s">
        <v>377</v>
      </c>
      <c r="F117" s="39">
        <v>1</v>
      </c>
      <c r="G117" s="39" t="s">
        <v>412</v>
      </c>
      <c r="H117" s="39" t="s">
        <v>413</v>
      </c>
      <c r="I117" s="39" t="s">
        <v>414</v>
      </c>
      <c r="J117" s="41">
        <v>1</v>
      </c>
      <c r="K117" s="42">
        <v>0.1</v>
      </c>
      <c r="L117" s="41">
        <v>0.1</v>
      </c>
      <c r="M117" s="43" t="s">
        <v>27</v>
      </c>
      <c r="N117" s="41">
        <v>0</v>
      </c>
      <c r="O117" s="43" t="s">
        <v>27</v>
      </c>
      <c r="P117" s="41">
        <v>0</v>
      </c>
      <c r="Q117" s="43" t="s">
        <v>27</v>
      </c>
      <c r="R117" s="41">
        <v>0</v>
      </c>
      <c r="S117" s="74">
        <v>0.1</v>
      </c>
      <c r="T117" s="75">
        <v>671.08</v>
      </c>
      <c r="U117" s="75">
        <v>83.18</v>
      </c>
      <c r="V117" s="75">
        <v>587.90000000000009</v>
      </c>
      <c r="W117" s="75">
        <v>48.99</v>
      </c>
      <c r="X117" s="75">
        <v>753.31349999999998</v>
      </c>
      <c r="Y117" s="92">
        <v>1655</v>
      </c>
      <c r="Z117" s="75">
        <v>64.472499999999997</v>
      </c>
      <c r="AA117" s="92">
        <v>9</v>
      </c>
      <c r="AB117" s="97"/>
      <c r="AC117" s="98"/>
      <c r="AD117" s="31">
        <v>19.77</v>
      </c>
      <c r="AE117" s="75" t="s">
        <v>872</v>
      </c>
      <c r="AF117" s="75" t="s">
        <v>872</v>
      </c>
      <c r="AG117" s="92">
        <v>9</v>
      </c>
      <c r="AH117" s="92">
        <v>1673</v>
      </c>
      <c r="AI117" s="31"/>
      <c r="AJ117" s="75"/>
      <c r="AK117" s="75">
        <f t="shared" si="2"/>
        <v>837.55599999999993</v>
      </c>
      <c r="AL117" s="75">
        <f t="shared" si="3"/>
        <v>1425.4560000000001</v>
      </c>
      <c r="AN117" s="250"/>
      <c r="AO117" s="250"/>
    </row>
    <row r="118" spans="1:41" s="14" customFormat="1" x14ac:dyDescent="0.25">
      <c r="A118" s="39" t="s">
        <v>351</v>
      </c>
      <c r="B118" s="46" t="s">
        <v>437</v>
      </c>
      <c r="C118" s="39" t="s">
        <v>375</v>
      </c>
      <c r="D118" s="40" t="s">
        <v>376</v>
      </c>
      <c r="E118" s="39" t="s">
        <v>377</v>
      </c>
      <c r="F118" s="39">
        <v>1</v>
      </c>
      <c r="G118" s="39" t="s">
        <v>412</v>
      </c>
      <c r="H118" s="39" t="s">
        <v>426</v>
      </c>
      <c r="I118" s="39" t="s">
        <v>414</v>
      </c>
      <c r="J118" s="41">
        <v>1</v>
      </c>
      <c r="K118" s="42">
        <v>0.06</v>
      </c>
      <c r="L118" s="41">
        <v>0.06</v>
      </c>
      <c r="M118" s="43" t="s">
        <v>27</v>
      </c>
      <c r="N118" s="41">
        <v>0</v>
      </c>
      <c r="O118" s="43" t="s">
        <v>27</v>
      </c>
      <c r="P118" s="41">
        <v>0</v>
      </c>
      <c r="Q118" s="43" t="s">
        <v>27</v>
      </c>
      <c r="R118" s="41">
        <v>0</v>
      </c>
      <c r="S118" s="74">
        <v>0.06</v>
      </c>
      <c r="T118" s="75">
        <v>402.65</v>
      </c>
      <c r="U118" s="75">
        <v>49.91</v>
      </c>
      <c r="V118" s="75">
        <v>352.74</v>
      </c>
      <c r="W118" s="75">
        <v>29.4</v>
      </c>
      <c r="X118" s="75">
        <v>302.81574999999998</v>
      </c>
      <c r="Y118" s="92">
        <v>403</v>
      </c>
      <c r="Z118" s="75">
        <v>33.845499999999994</v>
      </c>
      <c r="AA118" s="92">
        <v>5</v>
      </c>
      <c r="AB118" s="97"/>
      <c r="AC118" s="98"/>
      <c r="AD118" s="31"/>
      <c r="AE118" s="75" t="s">
        <v>872</v>
      </c>
      <c r="AF118" s="75" t="s">
        <v>872</v>
      </c>
      <c r="AG118" s="92">
        <v>5</v>
      </c>
      <c r="AH118" s="92">
        <v>413</v>
      </c>
      <c r="AI118" s="31"/>
      <c r="AJ118" s="75"/>
      <c r="AK118" s="75">
        <f t="shared" si="2"/>
        <v>336.66125</v>
      </c>
      <c r="AL118" s="75">
        <f t="shared" si="3"/>
        <v>689.40125</v>
      </c>
      <c r="AN118" s="250"/>
      <c r="AO118" s="250"/>
    </row>
    <row r="119" spans="1:41" s="14" customFormat="1" x14ac:dyDescent="0.25">
      <c r="A119" s="39" t="s">
        <v>351</v>
      </c>
      <c r="B119" s="46" t="s">
        <v>450</v>
      </c>
      <c r="C119" s="39" t="s">
        <v>375</v>
      </c>
      <c r="D119" s="40" t="s">
        <v>376</v>
      </c>
      <c r="E119" s="39" t="s">
        <v>377</v>
      </c>
      <c r="F119" s="39">
        <v>1</v>
      </c>
      <c r="G119" s="39" t="s">
        <v>371</v>
      </c>
      <c r="H119" s="39" t="s">
        <v>451</v>
      </c>
      <c r="I119" s="39" t="s">
        <v>452</v>
      </c>
      <c r="J119" s="41">
        <v>1</v>
      </c>
      <c r="K119" s="42">
        <v>0.13</v>
      </c>
      <c r="L119" s="41">
        <v>0.13</v>
      </c>
      <c r="M119" s="43" t="s">
        <v>27</v>
      </c>
      <c r="N119" s="41">
        <v>0</v>
      </c>
      <c r="O119" s="43" t="s">
        <v>27</v>
      </c>
      <c r="P119" s="41">
        <v>0</v>
      </c>
      <c r="Q119" s="43" t="s">
        <v>27</v>
      </c>
      <c r="R119" s="41">
        <v>0</v>
      </c>
      <c r="S119" s="74">
        <v>0.13</v>
      </c>
      <c r="T119" s="75">
        <v>872.41</v>
      </c>
      <c r="U119" s="75">
        <v>108.13</v>
      </c>
      <c r="V119" s="75">
        <v>764.28</v>
      </c>
      <c r="W119" s="75">
        <v>63.69</v>
      </c>
      <c r="X119" s="75">
        <v>99.793999999999997</v>
      </c>
      <c r="Y119" s="92">
        <v>29</v>
      </c>
      <c r="Z119" s="75">
        <v>0</v>
      </c>
      <c r="AA119" s="92"/>
      <c r="AB119" s="97"/>
      <c r="AC119" s="98"/>
      <c r="AD119" s="31"/>
      <c r="AE119" s="75" t="s">
        <v>872</v>
      </c>
      <c r="AF119" s="75" t="s">
        <v>872</v>
      </c>
      <c r="AG119" s="92"/>
      <c r="AH119" s="92">
        <v>29</v>
      </c>
      <c r="AI119" s="31"/>
      <c r="AJ119" s="75"/>
      <c r="AK119" s="75">
        <f t="shared" si="2"/>
        <v>99.793999999999997</v>
      </c>
      <c r="AL119" s="75">
        <f t="shared" si="3"/>
        <v>864.07399999999996</v>
      </c>
      <c r="AN119" s="250"/>
      <c r="AO119" s="250"/>
    </row>
    <row r="120" spans="1:41" s="14" customFormat="1" x14ac:dyDescent="0.25">
      <c r="A120" s="39" t="s">
        <v>351</v>
      </c>
      <c r="B120" s="38" t="s">
        <v>468</v>
      </c>
      <c r="C120" s="39" t="s">
        <v>375</v>
      </c>
      <c r="D120" s="40" t="s">
        <v>376</v>
      </c>
      <c r="E120" s="39" t="s">
        <v>377</v>
      </c>
      <c r="F120" s="39">
        <v>1</v>
      </c>
      <c r="G120" s="39" t="s">
        <v>371</v>
      </c>
      <c r="H120" s="39" t="s">
        <v>469</v>
      </c>
      <c r="I120" s="39">
        <v>403310</v>
      </c>
      <c r="J120" s="41">
        <v>1</v>
      </c>
      <c r="K120" s="42">
        <v>0.56000000000000005</v>
      </c>
      <c r="L120" s="41">
        <v>0.56000000000000005</v>
      </c>
      <c r="M120" s="43" t="s">
        <v>27</v>
      </c>
      <c r="N120" s="41">
        <v>0</v>
      </c>
      <c r="O120" s="43" t="s">
        <v>27</v>
      </c>
      <c r="P120" s="41">
        <v>0</v>
      </c>
      <c r="Q120" s="43" t="s">
        <v>27</v>
      </c>
      <c r="R120" s="41">
        <v>0</v>
      </c>
      <c r="S120" s="74">
        <v>0.56000000000000005</v>
      </c>
      <c r="T120" s="75">
        <v>3758.05</v>
      </c>
      <c r="U120" s="75">
        <v>465.78</v>
      </c>
      <c r="V120" s="75">
        <v>3292.2700000000004</v>
      </c>
      <c r="W120" s="75">
        <v>274.36</v>
      </c>
      <c r="X120" s="75">
        <v>5089.2479999999996</v>
      </c>
      <c r="Y120" s="92">
        <v>13015</v>
      </c>
      <c r="Z120" s="75">
        <v>3.5874999999999995</v>
      </c>
      <c r="AA120" s="92">
        <v>1</v>
      </c>
      <c r="AB120" s="97"/>
      <c r="AC120" s="98"/>
      <c r="AD120" s="31">
        <v>4.34</v>
      </c>
      <c r="AE120" s="75" t="s">
        <v>872</v>
      </c>
      <c r="AF120" s="75" t="s">
        <v>872</v>
      </c>
      <c r="AG120" s="92">
        <v>1</v>
      </c>
      <c r="AH120" s="92">
        <v>13017</v>
      </c>
      <c r="AI120" s="31"/>
      <c r="AJ120" s="75"/>
      <c r="AK120" s="75">
        <f t="shared" si="2"/>
        <v>5097.1754999999994</v>
      </c>
      <c r="AL120" s="75">
        <f t="shared" si="3"/>
        <v>8389.4454999999998</v>
      </c>
      <c r="AN120" s="250"/>
      <c r="AO120" s="250"/>
    </row>
    <row r="121" spans="1:41" s="14" customFormat="1" x14ac:dyDescent="0.25">
      <c r="A121" s="39" t="s">
        <v>351</v>
      </c>
      <c r="B121" s="38" t="s">
        <v>479</v>
      </c>
      <c r="C121" s="39" t="s">
        <v>375</v>
      </c>
      <c r="D121" s="40" t="s">
        <v>376</v>
      </c>
      <c r="E121" s="39" t="s">
        <v>377</v>
      </c>
      <c r="F121" s="39">
        <v>1</v>
      </c>
      <c r="G121" s="39" t="s">
        <v>371</v>
      </c>
      <c r="H121" s="39" t="s">
        <v>480</v>
      </c>
      <c r="I121" s="39">
        <v>403305</v>
      </c>
      <c r="J121" s="41">
        <v>1</v>
      </c>
      <c r="K121" s="42">
        <v>0.02</v>
      </c>
      <c r="L121" s="41">
        <v>0.02</v>
      </c>
      <c r="M121" s="43" t="s">
        <v>27</v>
      </c>
      <c r="N121" s="41">
        <v>0</v>
      </c>
      <c r="O121" s="43" t="s">
        <v>27</v>
      </c>
      <c r="P121" s="41">
        <v>0</v>
      </c>
      <c r="Q121" s="43" t="s">
        <v>27</v>
      </c>
      <c r="R121" s="41">
        <v>0</v>
      </c>
      <c r="S121" s="74">
        <v>0.02</v>
      </c>
      <c r="T121" s="75">
        <v>134.22</v>
      </c>
      <c r="U121" s="75">
        <v>16.64</v>
      </c>
      <c r="V121" s="75">
        <v>117.58</v>
      </c>
      <c r="W121" s="75">
        <v>9.8000000000000007</v>
      </c>
      <c r="X121" s="75">
        <v>0</v>
      </c>
      <c r="Y121" s="92"/>
      <c r="Z121" s="75">
        <v>0</v>
      </c>
      <c r="AA121" s="92"/>
      <c r="AB121" s="97"/>
      <c r="AC121" s="98"/>
      <c r="AD121" s="31"/>
      <c r="AE121" s="75" t="s">
        <v>872</v>
      </c>
      <c r="AF121" s="75" t="s">
        <v>872</v>
      </c>
      <c r="AG121" s="92"/>
      <c r="AH121" s="92">
        <v>0</v>
      </c>
      <c r="AI121" s="31"/>
      <c r="AJ121" s="75"/>
      <c r="AK121" s="75">
        <f t="shared" si="2"/>
        <v>0</v>
      </c>
      <c r="AL121" s="75">
        <f t="shared" si="3"/>
        <v>117.58</v>
      </c>
      <c r="AN121" s="250"/>
      <c r="AO121" s="250"/>
    </row>
    <row r="122" spans="1:41" s="14" customFormat="1" x14ac:dyDescent="0.25">
      <c r="A122" s="39" t="s">
        <v>351</v>
      </c>
      <c r="B122" s="46" t="s">
        <v>487</v>
      </c>
      <c r="C122" s="39" t="s">
        <v>375</v>
      </c>
      <c r="D122" s="40" t="s">
        <v>376</v>
      </c>
      <c r="E122" s="39" t="s">
        <v>377</v>
      </c>
      <c r="F122" s="39">
        <v>1</v>
      </c>
      <c r="G122" s="39" t="s">
        <v>371</v>
      </c>
      <c r="H122" s="39" t="s">
        <v>488</v>
      </c>
      <c r="I122" s="39">
        <v>403070</v>
      </c>
      <c r="J122" s="41">
        <v>1</v>
      </c>
      <c r="K122" s="42">
        <v>0.03</v>
      </c>
      <c r="L122" s="41">
        <v>0.03</v>
      </c>
      <c r="M122" s="43" t="s">
        <v>27</v>
      </c>
      <c r="N122" s="41">
        <v>0</v>
      </c>
      <c r="O122" s="43" t="s">
        <v>27</v>
      </c>
      <c r="P122" s="41">
        <v>0</v>
      </c>
      <c r="Q122" s="43" t="s">
        <v>27</v>
      </c>
      <c r="R122" s="41">
        <v>0</v>
      </c>
      <c r="S122" s="74">
        <v>0.03</v>
      </c>
      <c r="T122" s="75">
        <v>201.32</v>
      </c>
      <c r="U122" s="75">
        <v>24.95</v>
      </c>
      <c r="V122" s="75">
        <v>176.37</v>
      </c>
      <c r="W122" s="75">
        <v>14.7</v>
      </c>
      <c r="X122" s="75">
        <v>895.9627499999998</v>
      </c>
      <c r="Y122" s="92">
        <v>2263</v>
      </c>
      <c r="Z122" s="75">
        <v>21.494249999999997</v>
      </c>
      <c r="AA122" s="92">
        <v>7</v>
      </c>
      <c r="AB122" s="97"/>
      <c r="AC122" s="98"/>
      <c r="AD122" s="31"/>
      <c r="AE122" s="75" t="s">
        <v>872</v>
      </c>
      <c r="AF122" s="75" t="s">
        <v>872</v>
      </c>
      <c r="AG122" s="92">
        <v>7</v>
      </c>
      <c r="AH122" s="92">
        <v>2277</v>
      </c>
      <c r="AI122" s="31"/>
      <c r="AJ122" s="75"/>
      <c r="AK122" s="75">
        <f t="shared" si="2"/>
        <v>917.45699999999977</v>
      </c>
      <c r="AL122" s="75">
        <f t="shared" si="3"/>
        <v>1093.8269999999998</v>
      </c>
      <c r="AN122" s="250"/>
      <c r="AO122" s="250"/>
    </row>
    <row r="123" spans="1:41" s="14" customFormat="1" ht="30" x14ac:dyDescent="0.25">
      <c r="A123" s="39" t="s">
        <v>351</v>
      </c>
      <c r="B123" s="38" t="s">
        <v>519</v>
      </c>
      <c r="C123" s="39" t="s">
        <v>520</v>
      </c>
      <c r="D123" s="40" t="s">
        <v>521</v>
      </c>
      <c r="E123" s="39" t="s">
        <v>522</v>
      </c>
      <c r="F123" s="39">
        <v>4</v>
      </c>
      <c r="G123" s="39" t="s">
        <v>355</v>
      </c>
      <c r="H123" s="39" t="s">
        <v>521</v>
      </c>
      <c r="I123" s="44">
        <v>404530</v>
      </c>
      <c r="J123" s="41">
        <v>1</v>
      </c>
      <c r="K123" s="42">
        <v>0.87</v>
      </c>
      <c r="L123" s="41">
        <v>0.87</v>
      </c>
      <c r="M123" s="43" t="s">
        <v>27</v>
      </c>
      <c r="N123" s="41">
        <v>0</v>
      </c>
      <c r="O123" s="43" t="s">
        <v>27</v>
      </c>
      <c r="P123" s="41">
        <v>0</v>
      </c>
      <c r="Q123" s="43" t="s">
        <v>106</v>
      </c>
      <c r="R123" s="41">
        <v>0.87</v>
      </c>
      <c r="S123" s="74">
        <v>1.74</v>
      </c>
      <c r="T123" s="75">
        <v>11676.81</v>
      </c>
      <c r="U123" s="75">
        <v>1447.25</v>
      </c>
      <c r="V123" s="75">
        <v>10229.56</v>
      </c>
      <c r="W123" s="75">
        <v>852.46</v>
      </c>
      <c r="X123" s="75">
        <v>9.5325000000000006</v>
      </c>
      <c r="Y123" s="92">
        <v>13</v>
      </c>
      <c r="Z123" s="75">
        <v>0</v>
      </c>
      <c r="AA123" s="92"/>
      <c r="AB123" s="97"/>
      <c r="AC123" s="98"/>
      <c r="AD123" s="31"/>
      <c r="AE123" s="75" t="s">
        <v>872</v>
      </c>
      <c r="AF123" s="75" t="s">
        <v>872</v>
      </c>
      <c r="AG123" s="92"/>
      <c r="AH123" s="92">
        <v>13</v>
      </c>
      <c r="AI123" s="31"/>
      <c r="AJ123" s="75"/>
      <c r="AK123" s="75">
        <f t="shared" si="2"/>
        <v>9.5325000000000006</v>
      </c>
      <c r="AL123" s="75">
        <f t="shared" si="3"/>
        <v>10239.092499999999</v>
      </c>
      <c r="AN123" s="250"/>
      <c r="AO123" s="250"/>
    </row>
    <row r="124" spans="1:41" s="14" customFormat="1" x14ac:dyDescent="0.25">
      <c r="A124" s="33" t="s">
        <v>351</v>
      </c>
      <c r="B124" s="32" t="s">
        <v>347</v>
      </c>
      <c r="C124" s="33" t="s">
        <v>348</v>
      </c>
      <c r="D124" s="34" t="s">
        <v>349</v>
      </c>
      <c r="E124" s="33" t="s">
        <v>350</v>
      </c>
      <c r="F124" s="33">
        <v>2</v>
      </c>
      <c r="G124" s="33" t="s">
        <v>352</v>
      </c>
      <c r="H124" s="33" t="s">
        <v>320</v>
      </c>
      <c r="I124" s="33">
        <v>400001</v>
      </c>
      <c r="J124" s="35">
        <v>1</v>
      </c>
      <c r="K124" s="36">
        <v>7.2999999999999995E-2</v>
      </c>
      <c r="L124" s="35">
        <v>7.2999999999999995E-2</v>
      </c>
      <c r="M124" s="37" t="s">
        <v>27</v>
      </c>
      <c r="N124" s="35">
        <v>0</v>
      </c>
      <c r="O124" s="37" t="s">
        <v>27</v>
      </c>
      <c r="P124" s="35">
        <v>0</v>
      </c>
      <c r="Q124" s="37" t="s">
        <v>27</v>
      </c>
      <c r="R124" s="35">
        <v>0</v>
      </c>
      <c r="S124" s="73">
        <v>7.2999999999999995E-2</v>
      </c>
      <c r="T124" s="75">
        <v>489.89</v>
      </c>
      <c r="U124" s="75">
        <v>60.72</v>
      </c>
      <c r="V124" s="75">
        <v>429.16999999999996</v>
      </c>
      <c r="W124" s="75">
        <v>35.76</v>
      </c>
      <c r="X124" s="75">
        <v>2.1217499999999996</v>
      </c>
      <c r="Y124" s="92">
        <v>49</v>
      </c>
      <c r="Z124" s="75">
        <v>0</v>
      </c>
      <c r="AA124" s="92"/>
      <c r="AB124" s="97"/>
      <c r="AC124" s="98"/>
      <c r="AD124" s="31"/>
      <c r="AE124" s="75" t="s">
        <v>872</v>
      </c>
      <c r="AF124" s="75" t="s">
        <v>872</v>
      </c>
      <c r="AG124" s="92"/>
      <c r="AH124" s="92">
        <v>49</v>
      </c>
      <c r="AI124" s="31"/>
      <c r="AJ124" s="75"/>
      <c r="AK124" s="75">
        <f t="shared" si="2"/>
        <v>2.1217499999999996</v>
      </c>
      <c r="AL124" s="75">
        <f t="shared" si="3"/>
        <v>431.29174999999998</v>
      </c>
      <c r="AN124" s="250"/>
      <c r="AO124" s="250"/>
    </row>
    <row r="125" spans="1:41" s="14" customFormat="1" ht="30" x14ac:dyDescent="0.25">
      <c r="A125" s="39" t="s">
        <v>351</v>
      </c>
      <c r="B125" s="38" t="s">
        <v>353</v>
      </c>
      <c r="C125" s="39" t="s">
        <v>354</v>
      </c>
      <c r="D125" s="40" t="s">
        <v>349</v>
      </c>
      <c r="E125" s="39" t="s">
        <v>350</v>
      </c>
      <c r="F125" s="39">
        <v>2</v>
      </c>
      <c r="G125" s="39" t="s">
        <v>355</v>
      </c>
      <c r="H125" s="39" t="s">
        <v>356</v>
      </c>
      <c r="I125" s="39">
        <v>407002</v>
      </c>
      <c r="J125" s="41">
        <v>1</v>
      </c>
      <c r="K125" s="42">
        <v>0.23</v>
      </c>
      <c r="L125" s="41">
        <v>0.23</v>
      </c>
      <c r="M125" s="43" t="s">
        <v>27</v>
      </c>
      <c r="N125" s="41">
        <v>0</v>
      </c>
      <c r="O125" s="43" t="s">
        <v>27</v>
      </c>
      <c r="P125" s="41">
        <v>0</v>
      </c>
      <c r="Q125" s="43" t="s">
        <v>27</v>
      </c>
      <c r="R125" s="41">
        <v>0</v>
      </c>
      <c r="S125" s="74">
        <v>0.23</v>
      </c>
      <c r="T125" s="75">
        <v>1543.49</v>
      </c>
      <c r="U125" s="75">
        <v>191.3</v>
      </c>
      <c r="V125" s="75">
        <v>1352.19</v>
      </c>
      <c r="W125" s="75">
        <v>112.68</v>
      </c>
      <c r="X125" s="75">
        <v>0</v>
      </c>
      <c r="Y125" s="92"/>
      <c r="Z125" s="75">
        <v>0</v>
      </c>
      <c r="AA125" s="92"/>
      <c r="AB125" s="97"/>
      <c r="AC125" s="98"/>
      <c r="AD125" s="31"/>
      <c r="AE125" s="75" t="s">
        <v>872</v>
      </c>
      <c r="AF125" s="75" t="s">
        <v>872</v>
      </c>
      <c r="AG125" s="92"/>
      <c r="AH125" s="92">
        <v>0</v>
      </c>
      <c r="AI125" s="31"/>
      <c r="AJ125" s="75"/>
      <c r="AK125" s="75">
        <f t="shared" si="2"/>
        <v>0</v>
      </c>
      <c r="AL125" s="75">
        <f t="shared" si="3"/>
        <v>1352.19</v>
      </c>
      <c r="AN125" s="250"/>
      <c r="AO125" s="250"/>
    </row>
    <row r="126" spans="1:41" s="14" customFormat="1" x14ac:dyDescent="0.25">
      <c r="A126" s="39" t="s">
        <v>351</v>
      </c>
      <c r="B126" s="38" t="s">
        <v>363</v>
      </c>
      <c r="C126" s="39" t="s">
        <v>364</v>
      </c>
      <c r="D126" s="40" t="s">
        <v>349</v>
      </c>
      <c r="E126" s="39" t="s">
        <v>350</v>
      </c>
      <c r="F126" s="39">
        <v>2</v>
      </c>
      <c r="G126" s="39" t="s">
        <v>365</v>
      </c>
      <c r="H126" s="39" t="s">
        <v>366</v>
      </c>
      <c r="I126" s="39">
        <v>403040</v>
      </c>
      <c r="J126" s="41">
        <v>1</v>
      </c>
      <c r="K126" s="42">
        <v>0.13</v>
      </c>
      <c r="L126" s="41">
        <v>0.13</v>
      </c>
      <c r="M126" s="43" t="s">
        <v>27</v>
      </c>
      <c r="N126" s="41">
        <v>0</v>
      </c>
      <c r="O126" s="43" t="s">
        <v>27</v>
      </c>
      <c r="P126" s="41">
        <v>0</v>
      </c>
      <c r="Q126" s="43" t="s">
        <v>27</v>
      </c>
      <c r="R126" s="41">
        <v>0</v>
      </c>
      <c r="S126" s="74">
        <v>0.13</v>
      </c>
      <c r="T126" s="75">
        <v>872.41</v>
      </c>
      <c r="U126" s="75">
        <v>108.13</v>
      </c>
      <c r="V126" s="75">
        <v>764.28</v>
      </c>
      <c r="W126" s="75">
        <v>63.69</v>
      </c>
      <c r="X126" s="75">
        <v>13.007249999999999</v>
      </c>
      <c r="Y126" s="92">
        <v>32</v>
      </c>
      <c r="Z126" s="75">
        <v>41</v>
      </c>
      <c r="AA126" s="92">
        <v>12</v>
      </c>
      <c r="AB126" s="97"/>
      <c r="AC126" s="98"/>
      <c r="AD126" s="31"/>
      <c r="AE126" s="75" t="s">
        <v>872</v>
      </c>
      <c r="AF126" s="75" t="s">
        <v>872</v>
      </c>
      <c r="AG126" s="92">
        <v>12</v>
      </c>
      <c r="AH126" s="92">
        <v>56</v>
      </c>
      <c r="AI126" s="31"/>
      <c r="AJ126" s="75"/>
      <c r="AK126" s="75">
        <f t="shared" si="2"/>
        <v>54.007249999999999</v>
      </c>
      <c r="AL126" s="75">
        <f t="shared" si="3"/>
        <v>818.28724999999997</v>
      </c>
      <c r="AN126" s="250"/>
      <c r="AO126" s="250"/>
    </row>
    <row r="127" spans="1:41" s="14" customFormat="1" x14ac:dyDescent="0.25">
      <c r="A127" s="39" t="s">
        <v>351</v>
      </c>
      <c r="B127" s="38" t="s">
        <v>367</v>
      </c>
      <c r="C127" s="39" t="s">
        <v>348</v>
      </c>
      <c r="D127" s="40" t="s">
        <v>349</v>
      </c>
      <c r="E127" s="39" t="s">
        <v>350</v>
      </c>
      <c r="F127" s="39">
        <v>2</v>
      </c>
      <c r="G127" s="39" t="s">
        <v>368</v>
      </c>
      <c r="H127" s="39" t="s">
        <v>368</v>
      </c>
      <c r="I127" s="39">
        <v>402100</v>
      </c>
      <c r="J127" s="41">
        <v>1</v>
      </c>
      <c r="K127" s="42">
        <v>5.0999999999999997E-2</v>
      </c>
      <c r="L127" s="41">
        <v>5.0999999999999997E-2</v>
      </c>
      <c r="M127" s="43" t="s">
        <v>27</v>
      </c>
      <c r="N127" s="41">
        <v>0</v>
      </c>
      <c r="O127" s="43" t="s">
        <v>27</v>
      </c>
      <c r="P127" s="41">
        <v>0</v>
      </c>
      <c r="Q127" s="43" t="s">
        <v>27</v>
      </c>
      <c r="R127" s="41">
        <v>0</v>
      </c>
      <c r="S127" s="74">
        <v>5.0999999999999997E-2</v>
      </c>
      <c r="T127" s="75">
        <v>342.25</v>
      </c>
      <c r="U127" s="75">
        <v>42.42</v>
      </c>
      <c r="V127" s="75">
        <v>299.83</v>
      </c>
      <c r="W127" s="75">
        <v>24.99</v>
      </c>
      <c r="X127" s="75">
        <v>0.48174999999999996</v>
      </c>
      <c r="Y127" s="92">
        <v>1</v>
      </c>
      <c r="Z127" s="75">
        <v>0</v>
      </c>
      <c r="AA127" s="92"/>
      <c r="AB127" s="97"/>
      <c r="AC127" s="98"/>
      <c r="AD127" s="31"/>
      <c r="AE127" s="75" t="s">
        <v>872</v>
      </c>
      <c r="AF127" s="75" t="s">
        <v>872</v>
      </c>
      <c r="AG127" s="92"/>
      <c r="AH127" s="92">
        <v>1</v>
      </c>
      <c r="AI127" s="31"/>
      <c r="AJ127" s="75"/>
      <c r="AK127" s="75">
        <f t="shared" si="2"/>
        <v>0.48174999999999996</v>
      </c>
      <c r="AL127" s="75">
        <f t="shared" si="3"/>
        <v>300.31174999999996</v>
      </c>
      <c r="AN127" s="250"/>
      <c r="AO127" s="250"/>
    </row>
    <row r="128" spans="1:41" s="14" customFormat="1" x14ac:dyDescent="0.25">
      <c r="A128" s="39" t="s">
        <v>351</v>
      </c>
      <c r="B128" s="38" t="s">
        <v>369</v>
      </c>
      <c r="C128" s="39" t="s">
        <v>370</v>
      </c>
      <c r="D128" s="40" t="s">
        <v>349</v>
      </c>
      <c r="E128" s="39" t="s">
        <v>350</v>
      </c>
      <c r="F128" s="39">
        <v>2</v>
      </c>
      <c r="G128" s="39" t="s">
        <v>371</v>
      </c>
      <c r="H128" s="39" t="s">
        <v>372</v>
      </c>
      <c r="I128" s="39" t="s">
        <v>373</v>
      </c>
      <c r="J128" s="41">
        <v>1</v>
      </c>
      <c r="K128" s="42">
        <v>0.4</v>
      </c>
      <c r="L128" s="41">
        <v>0.4</v>
      </c>
      <c r="M128" s="43" t="s">
        <v>27</v>
      </c>
      <c r="N128" s="41">
        <v>0</v>
      </c>
      <c r="O128" s="43" t="s">
        <v>27</v>
      </c>
      <c r="P128" s="41">
        <v>0</v>
      </c>
      <c r="Q128" s="43" t="s">
        <v>27</v>
      </c>
      <c r="R128" s="41">
        <v>0</v>
      </c>
      <c r="S128" s="74">
        <v>0.4</v>
      </c>
      <c r="T128" s="75">
        <v>2684.32</v>
      </c>
      <c r="U128" s="75">
        <v>332.7</v>
      </c>
      <c r="V128" s="75">
        <v>2351.6200000000003</v>
      </c>
      <c r="W128" s="75">
        <v>195.97</v>
      </c>
      <c r="X128" s="75">
        <v>564.39574999999991</v>
      </c>
      <c r="Y128" s="92">
        <v>1385</v>
      </c>
      <c r="Z128" s="75">
        <v>0</v>
      </c>
      <c r="AA128" s="92"/>
      <c r="AB128" s="97"/>
      <c r="AC128" s="98"/>
      <c r="AD128" s="31"/>
      <c r="AE128" s="75" t="s">
        <v>872</v>
      </c>
      <c r="AF128" s="75" t="s">
        <v>872</v>
      </c>
      <c r="AG128" s="92"/>
      <c r="AH128" s="92">
        <v>1385</v>
      </c>
      <c r="AI128" s="31"/>
      <c r="AJ128" s="75"/>
      <c r="AK128" s="75">
        <f t="shared" si="2"/>
        <v>564.39574999999991</v>
      </c>
      <c r="AL128" s="75">
        <f t="shared" si="3"/>
        <v>2916.0157500000005</v>
      </c>
      <c r="AN128" s="250"/>
      <c r="AO128" s="250"/>
    </row>
    <row r="129" spans="1:41" s="14" customFormat="1" x14ac:dyDescent="0.25">
      <c r="A129" s="39" t="s">
        <v>351</v>
      </c>
      <c r="B129" s="38" t="s">
        <v>379</v>
      </c>
      <c r="C129" s="39" t="s">
        <v>364</v>
      </c>
      <c r="D129" s="40" t="s">
        <v>349</v>
      </c>
      <c r="E129" s="39" t="s">
        <v>350</v>
      </c>
      <c r="F129" s="39">
        <v>2</v>
      </c>
      <c r="G129" s="39" t="s">
        <v>368</v>
      </c>
      <c r="H129" s="39" t="s">
        <v>380</v>
      </c>
      <c r="I129" s="39">
        <v>402400</v>
      </c>
      <c r="J129" s="41">
        <v>1</v>
      </c>
      <c r="K129" s="42">
        <v>0.2</v>
      </c>
      <c r="L129" s="41">
        <v>0.2</v>
      </c>
      <c r="M129" s="43" t="s">
        <v>27</v>
      </c>
      <c r="N129" s="41">
        <v>0</v>
      </c>
      <c r="O129" s="43" t="s">
        <v>27</v>
      </c>
      <c r="P129" s="41">
        <v>0</v>
      </c>
      <c r="Q129" s="43" t="s">
        <v>27</v>
      </c>
      <c r="R129" s="41">
        <v>0</v>
      </c>
      <c r="S129" s="74">
        <v>0.2</v>
      </c>
      <c r="T129" s="75">
        <v>1342.16</v>
      </c>
      <c r="U129" s="75">
        <v>166.35</v>
      </c>
      <c r="V129" s="75">
        <v>1175.8100000000002</v>
      </c>
      <c r="W129" s="75">
        <v>97.98</v>
      </c>
      <c r="X129" s="75">
        <v>34.737249999999996</v>
      </c>
      <c r="Y129" s="92">
        <v>68</v>
      </c>
      <c r="Z129" s="75">
        <v>5.8117499999999991</v>
      </c>
      <c r="AA129" s="92">
        <v>2</v>
      </c>
      <c r="AB129" s="97"/>
      <c r="AC129" s="98"/>
      <c r="AD129" s="31">
        <v>11.18</v>
      </c>
      <c r="AE129" s="75" t="s">
        <v>872</v>
      </c>
      <c r="AF129" s="75" t="s">
        <v>872</v>
      </c>
      <c r="AG129" s="92">
        <v>2</v>
      </c>
      <c r="AH129" s="92">
        <v>72</v>
      </c>
      <c r="AI129" s="31"/>
      <c r="AJ129" s="75"/>
      <c r="AK129" s="75">
        <f t="shared" si="2"/>
        <v>51.728999999999992</v>
      </c>
      <c r="AL129" s="75">
        <f t="shared" si="3"/>
        <v>1227.5390000000002</v>
      </c>
      <c r="AN129" s="250"/>
      <c r="AO129" s="250"/>
    </row>
    <row r="130" spans="1:41" s="14" customFormat="1" x14ac:dyDescent="0.25">
      <c r="A130" s="39" t="s">
        <v>351</v>
      </c>
      <c r="B130" s="38" t="s">
        <v>381</v>
      </c>
      <c r="C130" s="39" t="s">
        <v>364</v>
      </c>
      <c r="D130" s="40" t="s">
        <v>349</v>
      </c>
      <c r="E130" s="39" t="s">
        <v>350</v>
      </c>
      <c r="F130" s="39">
        <v>2</v>
      </c>
      <c r="G130" s="39" t="s">
        <v>382</v>
      </c>
      <c r="H130" s="39" t="s">
        <v>383</v>
      </c>
      <c r="I130" s="39">
        <v>409305</v>
      </c>
      <c r="J130" s="41">
        <v>1</v>
      </c>
      <c r="K130" s="42">
        <v>0.2</v>
      </c>
      <c r="L130" s="41">
        <v>0.2</v>
      </c>
      <c r="M130" s="43" t="s">
        <v>27</v>
      </c>
      <c r="N130" s="41">
        <v>0</v>
      </c>
      <c r="O130" s="43" t="s">
        <v>27</v>
      </c>
      <c r="P130" s="41">
        <v>0</v>
      </c>
      <c r="Q130" s="43" t="s">
        <v>27</v>
      </c>
      <c r="R130" s="41">
        <v>0</v>
      </c>
      <c r="S130" s="74">
        <v>0.2</v>
      </c>
      <c r="T130" s="75">
        <v>1342.16</v>
      </c>
      <c r="U130" s="75">
        <v>166.35</v>
      </c>
      <c r="V130" s="75">
        <v>1175.8100000000002</v>
      </c>
      <c r="W130" s="75">
        <v>97.98</v>
      </c>
      <c r="X130" s="75">
        <v>8.6817499999999992</v>
      </c>
      <c r="Y130" s="92">
        <v>19</v>
      </c>
      <c r="Z130" s="75">
        <v>0</v>
      </c>
      <c r="AA130" s="92"/>
      <c r="AB130" s="97"/>
      <c r="AC130" s="98"/>
      <c r="AD130" s="31"/>
      <c r="AE130" s="75" t="s">
        <v>872</v>
      </c>
      <c r="AF130" s="75" t="s">
        <v>872</v>
      </c>
      <c r="AG130" s="92"/>
      <c r="AH130" s="92">
        <v>19</v>
      </c>
      <c r="AI130" s="31"/>
      <c r="AJ130" s="75"/>
      <c r="AK130" s="75">
        <f t="shared" si="2"/>
        <v>8.6817499999999992</v>
      </c>
      <c r="AL130" s="75">
        <f t="shared" si="3"/>
        <v>1184.4917500000001</v>
      </c>
      <c r="AN130" s="250"/>
      <c r="AO130" s="250"/>
    </row>
    <row r="131" spans="1:41" s="14" customFormat="1" x14ac:dyDescent="0.25">
      <c r="A131" s="33" t="s">
        <v>351</v>
      </c>
      <c r="B131" s="47" t="s">
        <v>394</v>
      </c>
      <c r="C131" s="33" t="s">
        <v>348</v>
      </c>
      <c r="D131" s="34" t="s">
        <v>349</v>
      </c>
      <c r="E131" s="33" t="s">
        <v>350</v>
      </c>
      <c r="F131" s="33">
        <v>2</v>
      </c>
      <c r="G131" s="33" t="s">
        <v>395</v>
      </c>
      <c r="H131" s="33" t="s">
        <v>396</v>
      </c>
      <c r="I131" s="33">
        <v>403004</v>
      </c>
      <c r="J131" s="35">
        <v>1</v>
      </c>
      <c r="K131" s="36">
        <v>0.14599999999999999</v>
      </c>
      <c r="L131" s="35">
        <v>0.14599999999999999</v>
      </c>
      <c r="M131" s="37" t="s">
        <v>27</v>
      </c>
      <c r="N131" s="35">
        <v>0</v>
      </c>
      <c r="O131" s="37" t="s">
        <v>27</v>
      </c>
      <c r="P131" s="35">
        <v>0</v>
      </c>
      <c r="Q131" s="37" t="s">
        <v>27</v>
      </c>
      <c r="R131" s="35">
        <v>0</v>
      </c>
      <c r="S131" s="73">
        <v>0.14599999999999999</v>
      </c>
      <c r="T131" s="75">
        <v>979.78</v>
      </c>
      <c r="U131" s="75">
        <v>121.44</v>
      </c>
      <c r="V131" s="75">
        <v>858.33999999999992</v>
      </c>
      <c r="W131" s="75">
        <v>71.53</v>
      </c>
      <c r="X131" s="75">
        <v>0</v>
      </c>
      <c r="Y131" s="92"/>
      <c r="Z131" s="75">
        <v>0</v>
      </c>
      <c r="AA131" s="92"/>
      <c r="AB131" s="97"/>
      <c r="AC131" s="98"/>
      <c r="AD131" s="31"/>
      <c r="AE131" s="75" t="s">
        <v>872</v>
      </c>
      <c r="AF131" s="75" t="s">
        <v>872</v>
      </c>
      <c r="AG131" s="92"/>
      <c r="AH131" s="92">
        <v>0</v>
      </c>
      <c r="AI131" s="31"/>
      <c r="AJ131" s="75"/>
      <c r="AK131" s="75">
        <f t="shared" ref="AK131:AK194" si="4">SUM(X131,Z131,AB131,AD131,AE131,AF131,AJ131)</f>
        <v>0</v>
      </c>
      <c r="AL131" s="75">
        <f t="shared" ref="AL131:AL194" si="5">V131+AK131</f>
        <v>858.33999999999992</v>
      </c>
      <c r="AN131" s="250"/>
      <c r="AO131" s="250"/>
    </row>
    <row r="132" spans="1:41" s="14" customFormat="1" x14ac:dyDescent="0.25">
      <c r="A132" s="33" t="s">
        <v>351</v>
      </c>
      <c r="B132" s="47" t="s">
        <v>420</v>
      </c>
      <c r="C132" s="33" t="s">
        <v>348</v>
      </c>
      <c r="D132" s="34" t="s">
        <v>349</v>
      </c>
      <c r="E132" s="33" t="s">
        <v>350</v>
      </c>
      <c r="F132" s="33">
        <v>2</v>
      </c>
      <c r="G132" s="33" t="s">
        <v>371</v>
      </c>
      <c r="H132" s="33" t="s">
        <v>421</v>
      </c>
      <c r="I132" s="33">
        <v>404002</v>
      </c>
      <c r="J132" s="35">
        <v>1</v>
      </c>
      <c r="K132" s="36">
        <v>9.5000000000000001E-2</v>
      </c>
      <c r="L132" s="35">
        <v>9.5000000000000001E-2</v>
      </c>
      <c r="M132" s="37" t="s">
        <v>27</v>
      </c>
      <c r="N132" s="35">
        <v>0</v>
      </c>
      <c r="O132" s="37" t="s">
        <v>27</v>
      </c>
      <c r="P132" s="35">
        <v>0</v>
      </c>
      <c r="Q132" s="37" t="s">
        <v>27</v>
      </c>
      <c r="R132" s="35">
        <v>0</v>
      </c>
      <c r="S132" s="73">
        <v>9.5000000000000001E-2</v>
      </c>
      <c r="T132" s="75">
        <v>637.53</v>
      </c>
      <c r="U132" s="75">
        <v>79.02</v>
      </c>
      <c r="V132" s="75">
        <v>558.51</v>
      </c>
      <c r="W132" s="75">
        <v>46.54</v>
      </c>
      <c r="X132" s="75">
        <v>0</v>
      </c>
      <c r="Y132" s="92"/>
      <c r="Z132" s="75">
        <v>0</v>
      </c>
      <c r="AA132" s="92"/>
      <c r="AB132" s="97"/>
      <c r="AC132" s="98"/>
      <c r="AD132" s="31"/>
      <c r="AE132" s="75" t="s">
        <v>872</v>
      </c>
      <c r="AF132" s="75" t="s">
        <v>872</v>
      </c>
      <c r="AG132" s="92"/>
      <c r="AH132" s="92">
        <v>0</v>
      </c>
      <c r="AI132" s="31"/>
      <c r="AJ132" s="75"/>
      <c r="AK132" s="75">
        <f t="shared" si="4"/>
        <v>0</v>
      </c>
      <c r="AL132" s="75">
        <f t="shared" si="5"/>
        <v>558.51</v>
      </c>
      <c r="AN132" s="250"/>
      <c r="AO132" s="250"/>
    </row>
    <row r="133" spans="1:41" s="14" customFormat="1" x14ac:dyDescent="0.25">
      <c r="A133" s="33" t="s">
        <v>351</v>
      </c>
      <c r="B133" s="47" t="s">
        <v>435</v>
      </c>
      <c r="C133" s="33" t="s">
        <v>348</v>
      </c>
      <c r="D133" s="34" t="s">
        <v>349</v>
      </c>
      <c r="E133" s="33" t="s">
        <v>350</v>
      </c>
      <c r="F133" s="33">
        <v>2</v>
      </c>
      <c r="G133" s="33" t="s">
        <v>371</v>
      </c>
      <c r="H133" s="33" t="s">
        <v>436</v>
      </c>
      <c r="I133" s="33">
        <v>403005</v>
      </c>
      <c r="J133" s="35">
        <v>1</v>
      </c>
      <c r="K133" s="36">
        <v>0.34300000000000003</v>
      </c>
      <c r="L133" s="35">
        <v>0.34300000000000003</v>
      </c>
      <c r="M133" s="37" t="s">
        <v>27</v>
      </c>
      <c r="N133" s="35">
        <v>0</v>
      </c>
      <c r="O133" s="37" t="s">
        <v>27</v>
      </c>
      <c r="P133" s="35">
        <v>0</v>
      </c>
      <c r="Q133" s="37" t="s">
        <v>27</v>
      </c>
      <c r="R133" s="35">
        <v>0</v>
      </c>
      <c r="S133" s="73">
        <v>0.34300000000000003</v>
      </c>
      <c r="T133" s="75">
        <v>2301.81</v>
      </c>
      <c r="U133" s="75">
        <v>285.29000000000002</v>
      </c>
      <c r="V133" s="75">
        <v>2016.52</v>
      </c>
      <c r="W133" s="75">
        <v>168.04</v>
      </c>
      <c r="X133" s="75">
        <v>0</v>
      </c>
      <c r="Y133" s="92"/>
      <c r="Z133" s="75">
        <v>0</v>
      </c>
      <c r="AA133" s="92"/>
      <c r="AB133" s="97"/>
      <c r="AC133" s="98"/>
      <c r="AD133" s="31"/>
      <c r="AE133" s="75" t="s">
        <v>872</v>
      </c>
      <c r="AF133" s="75" t="s">
        <v>872</v>
      </c>
      <c r="AG133" s="92"/>
      <c r="AH133" s="92">
        <v>0</v>
      </c>
      <c r="AI133" s="31"/>
      <c r="AJ133" s="75"/>
      <c r="AK133" s="75">
        <f t="shared" si="4"/>
        <v>0</v>
      </c>
      <c r="AL133" s="75">
        <f t="shared" si="5"/>
        <v>2016.52</v>
      </c>
      <c r="AN133" s="250"/>
      <c r="AO133" s="250"/>
    </row>
    <row r="134" spans="1:41" s="14" customFormat="1" ht="30" x14ac:dyDescent="0.25">
      <c r="A134" s="33" t="s">
        <v>351</v>
      </c>
      <c r="B134" s="32" t="s">
        <v>439</v>
      </c>
      <c r="C134" s="33" t="s">
        <v>348</v>
      </c>
      <c r="D134" s="34" t="s">
        <v>349</v>
      </c>
      <c r="E134" s="33" t="s">
        <v>350</v>
      </c>
      <c r="F134" s="33">
        <v>2</v>
      </c>
      <c r="G134" s="33" t="s">
        <v>355</v>
      </c>
      <c r="H134" s="33" t="s">
        <v>440</v>
      </c>
      <c r="I134" s="33" t="s">
        <v>441</v>
      </c>
      <c r="J134" s="35">
        <v>1</v>
      </c>
      <c r="K134" s="36">
        <v>9.5000000000000001E-2</v>
      </c>
      <c r="L134" s="35">
        <v>9.5000000000000001E-2</v>
      </c>
      <c r="M134" s="37" t="s">
        <v>27</v>
      </c>
      <c r="N134" s="35">
        <v>0</v>
      </c>
      <c r="O134" s="37" t="s">
        <v>27</v>
      </c>
      <c r="P134" s="35">
        <v>0</v>
      </c>
      <c r="Q134" s="37" t="s">
        <v>27</v>
      </c>
      <c r="R134" s="35">
        <v>0</v>
      </c>
      <c r="S134" s="73">
        <v>9.5000000000000001E-2</v>
      </c>
      <c r="T134" s="75">
        <v>637.53</v>
      </c>
      <c r="U134" s="75">
        <v>79.02</v>
      </c>
      <c r="V134" s="75">
        <v>558.51</v>
      </c>
      <c r="W134" s="75">
        <v>46.54</v>
      </c>
      <c r="X134" s="75">
        <v>1474.7494999999999</v>
      </c>
      <c r="Y134" s="92">
        <v>3795</v>
      </c>
      <c r="Z134" s="75">
        <v>15773.24325</v>
      </c>
      <c r="AA134" s="92">
        <v>4848</v>
      </c>
      <c r="AB134" s="97"/>
      <c r="AC134" s="98"/>
      <c r="AD134" s="31"/>
      <c r="AE134" s="75" t="s">
        <v>872</v>
      </c>
      <c r="AF134" s="75" t="s">
        <v>872</v>
      </c>
      <c r="AG134" s="92">
        <v>4848</v>
      </c>
      <c r="AH134" s="92">
        <v>13491</v>
      </c>
      <c r="AI134" s="31"/>
      <c r="AJ134" s="75"/>
      <c r="AK134" s="75">
        <f t="shared" si="4"/>
        <v>17247.992749999998</v>
      </c>
      <c r="AL134" s="75">
        <f t="shared" si="5"/>
        <v>17806.502749999996</v>
      </c>
      <c r="AN134" s="250"/>
      <c r="AO134" s="250"/>
    </row>
    <row r="135" spans="1:41" s="14" customFormat="1" ht="30" x14ac:dyDescent="0.25">
      <c r="A135" s="39" t="s">
        <v>351</v>
      </c>
      <c r="B135" s="38" t="s">
        <v>442</v>
      </c>
      <c r="C135" s="39" t="s">
        <v>348</v>
      </c>
      <c r="D135" s="40" t="s">
        <v>349</v>
      </c>
      <c r="E135" s="39" t="s">
        <v>350</v>
      </c>
      <c r="F135" s="39">
        <v>2</v>
      </c>
      <c r="G135" s="39" t="s">
        <v>355</v>
      </c>
      <c r="H135" s="39" t="s">
        <v>443</v>
      </c>
      <c r="I135" s="39">
        <v>407002</v>
      </c>
      <c r="J135" s="41">
        <v>1</v>
      </c>
      <c r="K135" s="42">
        <v>0.19700000000000001</v>
      </c>
      <c r="L135" s="41">
        <v>0.19700000000000001</v>
      </c>
      <c r="M135" s="43" t="s">
        <v>27</v>
      </c>
      <c r="N135" s="41">
        <v>0</v>
      </c>
      <c r="O135" s="43" t="s">
        <v>27</v>
      </c>
      <c r="P135" s="41">
        <v>0</v>
      </c>
      <c r="Q135" s="43" t="s">
        <v>27</v>
      </c>
      <c r="R135" s="41">
        <v>0</v>
      </c>
      <c r="S135" s="74">
        <v>0.19700000000000001</v>
      </c>
      <c r="T135" s="75">
        <v>1322.03</v>
      </c>
      <c r="U135" s="75">
        <v>163.86</v>
      </c>
      <c r="V135" s="75">
        <v>1158.17</v>
      </c>
      <c r="W135" s="75">
        <v>96.51</v>
      </c>
      <c r="X135" s="75">
        <v>1774.7567499999998</v>
      </c>
      <c r="Y135" s="92">
        <v>4582</v>
      </c>
      <c r="Z135" s="75">
        <v>7.4312499999999995</v>
      </c>
      <c r="AA135" s="92">
        <v>1</v>
      </c>
      <c r="AB135" s="97"/>
      <c r="AC135" s="98"/>
      <c r="AD135" s="31"/>
      <c r="AE135" s="75" t="s">
        <v>872</v>
      </c>
      <c r="AF135" s="75" t="s">
        <v>872</v>
      </c>
      <c r="AG135" s="92">
        <v>1</v>
      </c>
      <c r="AH135" s="92">
        <v>4584</v>
      </c>
      <c r="AI135" s="31"/>
      <c r="AJ135" s="75"/>
      <c r="AK135" s="75">
        <f t="shared" si="4"/>
        <v>1782.1879999999999</v>
      </c>
      <c r="AL135" s="75">
        <f t="shared" si="5"/>
        <v>2940.3580000000002</v>
      </c>
      <c r="AN135" s="250"/>
      <c r="AO135" s="250"/>
    </row>
    <row r="136" spans="1:41" s="14" customFormat="1" ht="30" x14ac:dyDescent="0.25">
      <c r="A136" s="39" t="s">
        <v>351</v>
      </c>
      <c r="B136" s="38" t="s">
        <v>444</v>
      </c>
      <c r="C136" s="39" t="s">
        <v>354</v>
      </c>
      <c r="D136" s="40" t="s">
        <v>349</v>
      </c>
      <c r="E136" s="39" t="s">
        <v>350</v>
      </c>
      <c r="F136" s="39">
        <v>2</v>
      </c>
      <c r="G136" s="39" t="s">
        <v>355</v>
      </c>
      <c r="H136" s="39" t="s">
        <v>443</v>
      </c>
      <c r="I136" s="39">
        <v>407002</v>
      </c>
      <c r="J136" s="41">
        <v>1</v>
      </c>
      <c r="K136" s="42">
        <v>0.17</v>
      </c>
      <c r="L136" s="41">
        <v>0.17</v>
      </c>
      <c r="M136" s="43" t="s">
        <v>27</v>
      </c>
      <c r="N136" s="41">
        <v>0</v>
      </c>
      <c r="O136" s="43" t="s">
        <v>27</v>
      </c>
      <c r="P136" s="41">
        <v>0</v>
      </c>
      <c r="Q136" s="43" t="s">
        <v>27</v>
      </c>
      <c r="R136" s="41">
        <v>0</v>
      </c>
      <c r="S136" s="74">
        <v>0.17</v>
      </c>
      <c r="T136" s="75">
        <v>1140.8399999999999</v>
      </c>
      <c r="U136" s="75">
        <v>141.4</v>
      </c>
      <c r="V136" s="75">
        <v>999.43999999999994</v>
      </c>
      <c r="W136" s="75">
        <v>83.29</v>
      </c>
      <c r="X136" s="75">
        <v>0</v>
      </c>
      <c r="Y136" s="92"/>
      <c r="Z136" s="75">
        <v>0</v>
      </c>
      <c r="AA136" s="92"/>
      <c r="AB136" s="97"/>
      <c r="AC136" s="98"/>
      <c r="AD136" s="31"/>
      <c r="AE136" s="75" t="s">
        <v>872</v>
      </c>
      <c r="AF136" s="75" t="s">
        <v>872</v>
      </c>
      <c r="AG136" s="92"/>
      <c r="AH136" s="92">
        <v>0</v>
      </c>
      <c r="AI136" s="31"/>
      <c r="AJ136" s="75"/>
      <c r="AK136" s="75">
        <f t="shared" si="4"/>
        <v>0</v>
      </c>
      <c r="AL136" s="75">
        <f t="shared" si="5"/>
        <v>999.43999999999994</v>
      </c>
      <c r="AN136" s="250"/>
      <c r="AO136" s="250"/>
    </row>
    <row r="137" spans="1:41" s="14" customFormat="1" x14ac:dyDescent="0.25">
      <c r="A137" s="39" t="s">
        <v>351</v>
      </c>
      <c r="B137" s="38" t="s">
        <v>445</v>
      </c>
      <c r="C137" s="39" t="s">
        <v>370</v>
      </c>
      <c r="D137" s="40" t="s">
        <v>349</v>
      </c>
      <c r="E137" s="39" t="s">
        <v>350</v>
      </c>
      <c r="F137" s="39">
        <v>2</v>
      </c>
      <c r="G137" s="39" t="s">
        <v>371</v>
      </c>
      <c r="H137" s="39" t="s">
        <v>446</v>
      </c>
      <c r="I137" s="39">
        <v>403900</v>
      </c>
      <c r="J137" s="41">
        <v>1</v>
      </c>
      <c r="K137" s="42">
        <v>0.2</v>
      </c>
      <c r="L137" s="41">
        <v>0.2</v>
      </c>
      <c r="M137" s="43" t="s">
        <v>27</v>
      </c>
      <c r="N137" s="41">
        <v>0</v>
      </c>
      <c r="O137" s="43" t="s">
        <v>27</v>
      </c>
      <c r="P137" s="41">
        <v>0</v>
      </c>
      <c r="Q137" s="43" t="s">
        <v>27</v>
      </c>
      <c r="R137" s="41">
        <v>0</v>
      </c>
      <c r="S137" s="74">
        <v>0.2</v>
      </c>
      <c r="T137" s="75">
        <v>1342.16</v>
      </c>
      <c r="U137" s="75">
        <v>166.35</v>
      </c>
      <c r="V137" s="75">
        <v>1175.8100000000002</v>
      </c>
      <c r="W137" s="75">
        <v>97.98</v>
      </c>
      <c r="X137" s="75">
        <v>788.09174999999993</v>
      </c>
      <c r="Y137" s="92">
        <v>1470</v>
      </c>
      <c r="Z137" s="75">
        <v>212.27749999999997</v>
      </c>
      <c r="AA137" s="92">
        <v>29</v>
      </c>
      <c r="AB137" s="97"/>
      <c r="AC137" s="98"/>
      <c r="AD137" s="31">
        <v>6.43</v>
      </c>
      <c r="AE137" s="75" t="s">
        <v>872</v>
      </c>
      <c r="AF137" s="75" t="s">
        <v>872</v>
      </c>
      <c r="AG137" s="92">
        <v>29</v>
      </c>
      <c r="AH137" s="92">
        <v>1528</v>
      </c>
      <c r="AI137" s="31"/>
      <c r="AJ137" s="75"/>
      <c r="AK137" s="75">
        <f t="shared" si="4"/>
        <v>1006.7992499999999</v>
      </c>
      <c r="AL137" s="75">
        <f t="shared" si="5"/>
        <v>2182.60925</v>
      </c>
      <c r="AN137" s="250"/>
      <c r="AO137" s="250"/>
    </row>
    <row r="138" spans="1:41" s="14" customFormat="1" ht="30" x14ac:dyDescent="0.25">
      <c r="A138" s="39" t="s">
        <v>351</v>
      </c>
      <c r="B138" s="38" t="s">
        <v>447</v>
      </c>
      <c r="C138" s="39" t="s">
        <v>448</v>
      </c>
      <c r="D138" s="40" t="s">
        <v>349</v>
      </c>
      <c r="E138" s="39" t="s">
        <v>350</v>
      </c>
      <c r="F138" s="39">
        <v>4</v>
      </c>
      <c r="G138" s="39" t="s">
        <v>355</v>
      </c>
      <c r="H138" s="39" t="s">
        <v>449</v>
      </c>
      <c r="I138" s="39">
        <v>408200</v>
      </c>
      <c r="J138" s="41">
        <v>1</v>
      </c>
      <c r="K138" s="42">
        <v>1</v>
      </c>
      <c r="L138" s="41">
        <v>1</v>
      </c>
      <c r="M138" s="43" t="s">
        <v>27</v>
      </c>
      <c r="N138" s="41">
        <v>0</v>
      </c>
      <c r="O138" s="43" t="s">
        <v>27</v>
      </c>
      <c r="P138" s="41">
        <v>0</v>
      </c>
      <c r="Q138" s="43" t="s">
        <v>27</v>
      </c>
      <c r="R138" s="41">
        <v>0</v>
      </c>
      <c r="S138" s="74">
        <v>1</v>
      </c>
      <c r="T138" s="75">
        <v>6710.81</v>
      </c>
      <c r="U138" s="75">
        <v>831.75</v>
      </c>
      <c r="V138" s="75">
        <v>5879.06</v>
      </c>
      <c r="W138" s="75">
        <v>489.92</v>
      </c>
      <c r="X138" s="75">
        <v>52.828499999999991</v>
      </c>
      <c r="Y138" s="92">
        <v>117</v>
      </c>
      <c r="Z138" s="75">
        <v>0</v>
      </c>
      <c r="AA138" s="92"/>
      <c r="AB138" s="97">
        <v>85</v>
      </c>
      <c r="AC138" s="98">
        <v>1</v>
      </c>
      <c r="AD138" s="31"/>
      <c r="AE138" s="75" t="s">
        <v>872</v>
      </c>
      <c r="AF138" s="75" t="s">
        <v>872</v>
      </c>
      <c r="AG138" s="92"/>
      <c r="AH138" s="92">
        <v>117</v>
      </c>
      <c r="AI138" s="31"/>
      <c r="AJ138" s="75"/>
      <c r="AK138" s="75">
        <f t="shared" si="4"/>
        <v>137.82849999999999</v>
      </c>
      <c r="AL138" s="75">
        <f t="shared" si="5"/>
        <v>6016.8885</v>
      </c>
      <c r="AN138" s="250"/>
      <c r="AO138" s="250"/>
    </row>
    <row r="139" spans="1:41" s="14" customFormat="1" x14ac:dyDescent="0.25">
      <c r="A139" s="39" t="s">
        <v>351</v>
      </c>
      <c r="B139" s="38" t="s">
        <v>456</v>
      </c>
      <c r="C139" s="39" t="s">
        <v>364</v>
      </c>
      <c r="D139" s="40" t="s">
        <v>349</v>
      </c>
      <c r="E139" s="39" t="s">
        <v>350</v>
      </c>
      <c r="F139" s="39">
        <v>2</v>
      </c>
      <c r="G139" s="39" t="s">
        <v>365</v>
      </c>
      <c r="H139" s="39" t="s">
        <v>457</v>
      </c>
      <c r="I139" s="39" t="s">
        <v>458</v>
      </c>
      <c r="J139" s="41">
        <v>1</v>
      </c>
      <c r="K139" s="42">
        <v>0.13</v>
      </c>
      <c r="L139" s="41">
        <v>0.13</v>
      </c>
      <c r="M139" s="43" t="s">
        <v>27</v>
      </c>
      <c r="N139" s="41">
        <v>0</v>
      </c>
      <c r="O139" s="43" t="s">
        <v>27</v>
      </c>
      <c r="P139" s="41">
        <v>0</v>
      </c>
      <c r="Q139" s="43" t="s">
        <v>27</v>
      </c>
      <c r="R139" s="41">
        <v>0</v>
      </c>
      <c r="S139" s="74">
        <v>0.13</v>
      </c>
      <c r="T139" s="75">
        <v>872.41</v>
      </c>
      <c r="U139" s="75">
        <v>108.13</v>
      </c>
      <c r="V139" s="75">
        <v>764.28</v>
      </c>
      <c r="W139" s="75">
        <v>63.69</v>
      </c>
      <c r="X139" s="75">
        <v>0</v>
      </c>
      <c r="Y139" s="92"/>
      <c r="Z139" s="75">
        <v>0</v>
      </c>
      <c r="AA139" s="92"/>
      <c r="AB139" s="97"/>
      <c r="AC139" s="98"/>
      <c r="AD139" s="31"/>
      <c r="AE139" s="75" t="s">
        <v>872</v>
      </c>
      <c r="AF139" s="75" t="s">
        <v>872</v>
      </c>
      <c r="AG139" s="92"/>
      <c r="AH139" s="92">
        <v>0</v>
      </c>
      <c r="AI139" s="31"/>
      <c r="AJ139" s="75"/>
      <c r="AK139" s="75">
        <f t="shared" si="4"/>
        <v>0</v>
      </c>
      <c r="AL139" s="75">
        <f t="shared" si="5"/>
        <v>764.28</v>
      </c>
      <c r="AN139" s="250"/>
      <c r="AO139" s="250"/>
    </row>
    <row r="140" spans="1:41" s="14" customFormat="1" ht="30" x14ac:dyDescent="0.25">
      <c r="A140" s="39" t="s">
        <v>351</v>
      </c>
      <c r="B140" s="38" t="s">
        <v>485</v>
      </c>
      <c r="C140" s="39" t="s">
        <v>486</v>
      </c>
      <c r="D140" s="40" t="s">
        <v>349</v>
      </c>
      <c r="E140" s="39" t="s">
        <v>350</v>
      </c>
      <c r="F140" s="39">
        <v>2</v>
      </c>
      <c r="G140" s="39" t="s">
        <v>355</v>
      </c>
      <c r="H140" s="39" t="s">
        <v>443</v>
      </c>
      <c r="I140" s="39">
        <v>407002</v>
      </c>
      <c r="J140" s="41">
        <v>1</v>
      </c>
      <c r="K140" s="42">
        <v>0.47</v>
      </c>
      <c r="L140" s="41">
        <v>0.47</v>
      </c>
      <c r="M140" s="43" t="s">
        <v>27</v>
      </c>
      <c r="N140" s="41">
        <v>0</v>
      </c>
      <c r="O140" s="43" t="s">
        <v>27</v>
      </c>
      <c r="P140" s="41">
        <v>0</v>
      </c>
      <c r="Q140" s="43" t="s">
        <v>27</v>
      </c>
      <c r="R140" s="41">
        <v>0</v>
      </c>
      <c r="S140" s="74">
        <v>0.47</v>
      </c>
      <c r="T140" s="75">
        <v>3154.08</v>
      </c>
      <c r="U140" s="75">
        <v>390.92</v>
      </c>
      <c r="V140" s="75">
        <v>2763.16</v>
      </c>
      <c r="W140" s="75">
        <v>230.26</v>
      </c>
      <c r="X140" s="75">
        <v>0</v>
      </c>
      <c r="Y140" s="92"/>
      <c r="Z140" s="75">
        <v>0</v>
      </c>
      <c r="AA140" s="92"/>
      <c r="AB140" s="97"/>
      <c r="AC140" s="98"/>
      <c r="AD140" s="31"/>
      <c r="AE140" s="75" t="s">
        <v>872</v>
      </c>
      <c r="AF140" s="75" t="s">
        <v>872</v>
      </c>
      <c r="AG140" s="92"/>
      <c r="AH140" s="92">
        <v>0</v>
      </c>
      <c r="AI140" s="31"/>
      <c r="AJ140" s="75"/>
      <c r="AK140" s="75">
        <f t="shared" si="4"/>
        <v>0</v>
      </c>
      <c r="AL140" s="75">
        <f t="shared" si="5"/>
        <v>2763.16</v>
      </c>
      <c r="AN140" s="250"/>
      <c r="AO140" s="250"/>
    </row>
    <row r="141" spans="1:41" s="14" customFormat="1" x14ac:dyDescent="0.25">
      <c r="A141" s="33" t="s">
        <v>351</v>
      </c>
      <c r="B141" s="32" t="s">
        <v>492</v>
      </c>
      <c r="C141" s="33" t="s">
        <v>493</v>
      </c>
      <c r="D141" s="34" t="s">
        <v>349</v>
      </c>
      <c r="E141" s="33" t="s">
        <v>350</v>
      </c>
      <c r="F141" s="33">
        <v>2</v>
      </c>
      <c r="G141" s="33" t="s">
        <v>371</v>
      </c>
      <c r="H141" s="33" t="s">
        <v>494</v>
      </c>
      <c r="I141" s="33">
        <v>403100</v>
      </c>
      <c r="J141" s="35">
        <v>1</v>
      </c>
      <c r="K141" s="36">
        <v>1</v>
      </c>
      <c r="L141" s="35">
        <v>1</v>
      </c>
      <c r="M141" s="37" t="s">
        <v>27</v>
      </c>
      <c r="N141" s="35">
        <v>0</v>
      </c>
      <c r="O141" s="37" t="s">
        <v>27</v>
      </c>
      <c r="P141" s="35">
        <v>0</v>
      </c>
      <c r="Q141" s="37" t="s">
        <v>27</v>
      </c>
      <c r="R141" s="35">
        <v>0</v>
      </c>
      <c r="S141" s="73">
        <v>1</v>
      </c>
      <c r="T141" s="75">
        <v>6710.81</v>
      </c>
      <c r="U141" s="75">
        <v>831.75</v>
      </c>
      <c r="V141" s="75">
        <v>5879.06</v>
      </c>
      <c r="W141" s="75">
        <v>489.92</v>
      </c>
      <c r="X141" s="75">
        <v>283.12549999999993</v>
      </c>
      <c r="Y141" s="92">
        <v>717</v>
      </c>
      <c r="Z141" s="75">
        <v>4.2024999999999997</v>
      </c>
      <c r="AA141" s="92">
        <v>1</v>
      </c>
      <c r="AB141" s="97"/>
      <c r="AC141" s="98"/>
      <c r="AD141" s="31"/>
      <c r="AE141" s="75" t="s">
        <v>872</v>
      </c>
      <c r="AF141" s="75" t="s">
        <v>872</v>
      </c>
      <c r="AG141" s="92">
        <v>1</v>
      </c>
      <c r="AH141" s="92">
        <v>719</v>
      </c>
      <c r="AI141" s="31"/>
      <c r="AJ141" s="75"/>
      <c r="AK141" s="75">
        <f t="shared" si="4"/>
        <v>287.32799999999992</v>
      </c>
      <c r="AL141" s="75">
        <f t="shared" si="5"/>
        <v>6166.3879999999999</v>
      </c>
      <c r="AN141" s="250"/>
      <c r="AO141" s="250"/>
    </row>
    <row r="142" spans="1:41" s="14" customFormat="1" x14ac:dyDescent="0.25">
      <c r="A142" s="39" t="s">
        <v>351</v>
      </c>
      <c r="B142" s="38" t="s">
        <v>550</v>
      </c>
      <c r="C142" s="39" t="s">
        <v>370</v>
      </c>
      <c r="D142" s="40" t="s">
        <v>349</v>
      </c>
      <c r="E142" s="39" t="s">
        <v>350</v>
      </c>
      <c r="F142" s="39">
        <v>2</v>
      </c>
      <c r="G142" s="39" t="s">
        <v>371</v>
      </c>
      <c r="H142" s="39" t="s">
        <v>551</v>
      </c>
      <c r="I142" s="39">
        <v>403600</v>
      </c>
      <c r="J142" s="41">
        <v>1</v>
      </c>
      <c r="K142" s="42">
        <v>0.4</v>
      </c>
      <c r="L142" s="41">
        <v>0.4</v>
      </c>
      <c r="M142" s="43" t="s">
        <v>27</v>
      </c>
      <c r="N142" s="41">
        <v>0</v>
      </c>
      <c r="O142" s="43" t="s">
        <v>27</v>
      </c>
      <c r="P142" s="41">
        <v>0</v>
      </c>
      <c r="Q142" s="43" t="s">
        <v>27</v>
      </c>
      <c r="R142" s="41">
        <v>0</v>
      </c>
      <c r="S142" s="74">
        <v>0.4</v>
      </c>
      <c r="T142" s="75">
        <v>2684.32</v>
      </c>
      <c r="U142" s="75">
        <v>332.7</v>
      </c>
      <c r="V142" s="75">
        <v>2351.6200000000003</v>
      </c>
      <c r="W142" s="75">
        <v>195.97</v>
      </c>
      <c r="X142" s="75">
        <v>29.335499999999996</v>
      </c>
      <c r="Y142" s="92">
        <v>43</v>
      </c>
      <c r="Z142" s="75">
        <v>1355.9519999999998</v>
      </c>
      <c r="AA142" s="92">
        <v>427</v>
      </c>
      <c r="AB142" s="97"/>
      <c r="AC142" s="98"/>
      <c r="AD142" s="31"/>
      <c r="AE142" s="75" t="s">
        <v>872</v>
      </c>
      <c r="AF142" s="75" t="s">
        <v>872</v>
      </c>
      <c r="AG142" s="92">
        <v>427</v>
      </c>
      <c r="AH142" s="92">
        <v>897</v>
      </c>
      <c r="AI142" s="31"/>
      <c r="AJ142" s="75"/>
      <c r="AK142" s="75">
        <f t="shared" si="4"/>
        <v>1385.2874999999997</v>
      </c>
      <c r="AL142" s="75">
        <f t="shared" si="5"/>
        <v>3736.9075000000003</v>
      </c>
      <c r="AN142" s="250"/>
      <c r="AO142" s="250"/>
    </row>
    <row r="143" spans="1:41" s="14" customFormat="1" x14ac:dyDescent="0.25">
      <c r="A143" s="39" t="s">
        <v>351</v>
      </c>
      <c r="B143" s="38" t="s">
        <v>564</v>
      </c>
      <c r="C143" s="39" t="s">
        <v>565</v>
      </c>
      <c r="D143" s="40" t="s">
        <v>349</v>
      </c>
      <c r="E143" s="39" t="s">
        <v>350</v>
      </c>
      <c r="F143" s="39">
        <v>1</v>
      </c>
      <c r="G143" s="39" t="s">
        <v>566</v>
      </c>
      <c r="H143" s="39" t="s">
        <v>567</v>
      </c>
      <c r="I143" s="39">
        <v>409155</v>
      </c>
      <c r="J143" s="41">
        <v>1</v>
      </c>
      <c r="K143" s="42">
        <v>1</v>
      </c>
      <c r="L143" s="41">
        <v>1</v>
      </c>
      <c r="M143" s="43" t="s">
        <v>27</v>
      </c>
      <c r="N143" s="41">
        <v>0</v>
      </c>
      <c r="O143" s="43" t="s">
        <v>27</v>
      </c>
      <c r="P143" s="41">
        <v>0</v>
      </c>
      <c r="Q143" s="43" t="s">
        <v>27</v>
      </c>
      <c r="R143" s="41">
        <v>0</v>
      </c>
      <c r="S143" s="74">
        <v>1</v>
      </c>
      <c r="T143" s="75">
        <v>6710.81</v>
      </c>
      <c r="U143" s="75">
        <v>831.75</v>
      </c>
      <c r="V143" s="75">
        <v>5879.06</v>
      </c>
      <c r="W143" s="75">
        <v>489.92</v>
      </c>
      <c r="X143" s="75">
        <v>0</v>
      </c>
      <c r="Y143" s="92"/>
      <c r="Z143" s="75">
        <v>0</v>
      </c>
      <c r="AA143" s="92"/>
      <c r="AB143" s="97"/>
      <c r="AC143" s="98"/>
      <c r="AD143" s="31"/>
      <c r="AE143" s="75" t="s">
        <v>872</v>
      </c>
      <c r="AF143" s="75" t="s">
        <v>872</v>
      </c>
      <c r="AG143" s="109"/>
      <c r="AH143" s="92">
        <v>0</v>
      </c>
      <c r="AI143" s="94"/>
      <c r="AJ143" s="157"/>
      <c r="AK143" s="75">
        <f t="shared" si="4"/>
        <v>0</v>
      </c>
      <c r="AL143" s="75">
        <f t="shared" si="5"/>
        <v>5879.06</v>
      </c>
      <c r="AN143" s="250"/>
      <c r="AO143" s="250"/>
    </row>
    <row r="144" spans="1:41" s="14" customFormat="1" x14ac:dyDescent="0.25">
      <c r="A144" s="39" t="s">
        <v>351</v>
      </c>
      <c r="B144" s="38" t="s">
        <v>572</v>
      </c>
      <c r="C144" s="39" t="s">
        <v>40</v>
      </c>
      <c r="D144" s="40" t="s">
        <v>573</v>
      </c>
      <c r="E144" s="39" t="s">
        <v>350</v>
      </c>
      <c r="F144" s="39"/>
      <c r="G144" s="39" t="s">
        <v>574</v>
      </c>
      <c r="H144" s="39"/>
      <c r="I144" s="39">
        <v>406001</v>
      </c>
      <c r="J144" s="41">
        <v>0</v>
      </c>
      <c r="K144" s="42">
        <v>0</v>
      </c>
      <c r="L144" s="41">
        <v>0</v>
      </c>
      <c r="M144" s="43" t="s">
        <v>27</v>
      </c>
      <c r="N144" s="41">
        <v>0</v>
      </c>
      <c r="O144" s="43" t="s">
        <v>27</v>
      </c>
      <c r="P144" s="41">
        <v>0</v>
      </c>
      <c r="Q144" s="43" t="s">
        <v>27</v>
      </c>
      <c r="R144" s="41"/>
      <c r="S144" s="74">
        <v>0</v>
      </c>
      <c r="T144" s="75">
        <v>0</v>
      </c>
      <c r="U144" s="75">
        <v>0</v>
      </c>
      <c r="V144" s="75">
        <v>0</v>
      </c>
      <c r="W144" s="75">
        <v>0</v>
      </c>
      <c r="X144" s="75">
        <v>30.667999999999999</v>
      </c>
      <c r="Y144" s="92">
        <v>61</v>
      </c>
      <c r="Z144" s="75">
        <v>0</v>
      </c>
      <c r="AA144" s="92"/>
      <c r="AB144" s="97"/>
      <c r="AC144" s="98"/>
      <c r="AD144" s="31">
        <v>5.22</v>
      </c>
      <c r="AE144" s="75" t="s">
        <v>872</v>
      </c>
      <c r="AF144" s="75" t="s">
        <v>872</v>
      </c>
      <c r="AG144" s="92"/>
      <c r="AH144" s="92">
        <v>61</v>
      </c>
      <c r="AI144" s="31"/>
      <c r="AJ144" s="75"/>
      <c r="AK144" s="75">
        <f t="shared" si="4"/>
        <v>35.887999999999998</v>
      </c>
      <c r="AL144" s="75">
        <f t="shared" si="5"/>
        <v>35.887999999999998</v>
      </c>
      <c r="AN144" s="250"/>
      <c r="AO144" s="250"/>
    </row>
    <row r="145" spans="1:41" s="14" customFormat="1" ht="30" x14ac:dyDescent="0.25">
      <c r="A145" s="39" t="s">
        <v>351</v>
      </c>
      <c r="B145" s="38" t="s">
        <v>575</v>
      </c>
      <c r="C145" s="39" t="s">
        <v>486</v>
      </c>
      <c r="D145" s="40" t="s">
        <v>349</v>
      </c>
      <c r="E145" s="39" t="s">
        <v>350</v>
      </c>
      <c r="F145" s="39">
        <v>2</v>
      </c>
      <c r="G145" s="39" t="s">
        <v>355</v>
      </c>
      <c r="H145" s="39" t="s">
        <v>576</v>
      </c>
      <c r="I145" s="39">
        <v>403800</v>
      </c>
      <c r="J145" s="41">
        <v>1</v>
      </c>
      <c r="K145" s="42">
        <v>0.53</v>
      </c>
      <c r="L145" s="41">
        <v>0.53</v>
      </c>
      <c r="M145" s="43" t="s">
        <v>27</v>
      </c>
      <c r="N145" s="41">
        <v>0</v>
      </c>
      <c r="O145" s="43" t="s">
        <v>27</v>
      </c>
      <c r="P145" s="41">
        <v>0</v>
      </c>
      <c r="Q145" s="43" t="s">
        <v>27</v>
      </c>
      <c r="R145" s="41">
        <v>0</v>
      </c>
      <c r="S145" s="74">
        <v>0.53</v>
      </c>
      <c r="T145" s="75">
        <v>3556.73</v>
      </c>
      <c r="U145" s="75">
        <v>440.83</v>
      </c>
      <c r="V145" s="75">
        <v>3115.9</v>
      </c>
      <c r="W145" s="75">
        <v>259.66000000000003</v>
      </c>
      <c r="X145" s="75">
        <v>484.11774999999989</v>
      </c>
      <c r="Y145" s="92">
        <v>113</v>
      </c>
      <c r="Z145" s="75">
        <v>410.66624999999993</v>
      </c>
      <c r="AA145" s="92">
        <v>55</v>
      </c>
      <c r="AB145" s="97"/>
      <c r="AC145" s="98"/>
      <c r="AD145" s="31"/>
      <c r="AE145" s="75" t="s">
        <v>872</v>
      </c>
      <c r="AF145" s="75" t="s">
        <v>872</v>
      </c>
      <c r="AG145" s="92">
        <v>55</v>
      </c>
      <c r="AH145" s="92">
        <v>223</v>
      </c>
      <c r="AI145" s="31"/>
      <c r="AJ145" s="75"/>
      <c r="AK145" s="75">
        <f t="shared" si="4"/>
        <v>894.78399999999988</v>
      </c>
      <c r="AL145" s="75">
        <f t="shared" si="5"/>
        <v>4010.6840000000002</v>
      </c>
      <c r="AN145" s="250"/>
      <c r="AO145" s="250"/>
    </row>
    <row r="146" spans="1:41" s="14" customFormat="1" ht="30" x14ac:dyDescent="0.25">
      <c r="A146" s="39" t="s">
        <v>351</v>
      </c>
      <c r="B146" s="38" t="s">
        <v>579</v>
      </c>
      <c r="C146" s="39" t="s">
        <v>354</v>
      </c>
      <c r="D146" s="40" t="s">
        <v>349</v>
      </c>
      <c r="E146" s="39" t="s">
        <v>350</v>
      </c>
      <c r="F146" s="39">
        <v>2</v>
      </c>
      <c r="G146" s="39" t="s">
        <v>355</v>
      </c>
      <c r="H146" s="39" t="s">
        <v>580</v>
      </c>
      <c r="I146" s="39">
        <v>407002</v>
      </c>
      <c r="J146" s="41">
        <v>1</v>
      </c>
      <c r="K146" s="42">
        <v>0.4</v>
      </c>
      <c r="L146" s="41">
        <v>0.4</v>
      </c>
      <c r="M146" s="43" t="s">
        <v>27</v>
      </c>
      <c r="N146" s="41">
        <v>0</v>
      </c>
      <c r="O146" s="43" t="s">
        <v>27</v>
      </c>
      <c r="P146" s="41">
        <v>0</v>
      </c>
      <c r="Q146" s="43" t="s">
        <v>27</v>
      </c>
      <c r="R146" s="41">
        <v>0</v>
      </c>
      <c r="S146" s="74">
        <v>0.4</v>
      </c>
      <c r="T146" s="75">
        <v>2684.32</v>
      </c>
      <c r="U146" s="75">
        <v>332.7</v>
      </c>
      <c r="V146" s="75">
        <v>2351.6200000000003</v>
      </c>
      <c r="W146" s="75">
        <v>195.97</v>
      </c>
      <c r="X146" s="75">
        <v>0</v>
      </c>
      <c r="Y146" s="92"/>
      <c r="Z146" s="75">
        <v>0</v>
      </c>
      <c r="AA146" s="92"/>
      <c r="AB146" s="97"/>
      <c r="AC146" s="98"/>
      <c r="AD146" s="31"/>
      <c r="AE146" s="75" t="s">
        <v>872</v>
      </c>
      <c r="AF146" s="75" t="s">
        <v>872</v>
      </c>
      <c r="AG146" s="92"/>
      <c r="AH146" s="92">
        <v>0</v>
      </c>
      <c r="AI146" s="31"/>
      <c r="AJ146" s="75"/>
      <c r="AK146" s="75">
        <f t="shared" si="4"/>
        <v>0</v>
      </c>
      <c r="AL146" s="75">
        <f t="shared" si="5"/>
        <v>2351.6200000000003</v>
      </c>
      <c r="AN146" s="250"/>
      <c r="AO146" s="250"/>
    </row>
    <row r="147" spans="1:41" s="14" customFormat="1" ht="30" x14ac:dyDescent="0.25">
      <c r="A147" s="39" t="s">
        <v>351</v>
      </c>
      <c r="B147" s="38" t="s">
        <v>604</v>
      </c>
      <c r="C147" s="39" t="s">
        <v>354</v>
      </c>
      <c r="D147" s="40" t="s">
        <v>349</v>
      </c>
      <c r="E147" s="39" t="s">
        <v>350</v>
      </c>
      <c r="F147" s="39">
        <v>2</v>
      </c>
      <c r="G147" s="39" t="s">
        <v>355</v>
      </c>
      <c r="H147" s="39" t="s">
        <v>605</v>
      </c>
      <c r="I147" s="39">
        <v>408502</v>
      </c>
      <c r="J147" s="41">
        <v>1</v>
      </c>
      <c r="K147" s="42">
        <v>0.2</v>
      </c>
      <c r="L147" s="41">
        <v>0.2</v>
      </c>
      <c r="M147" s="43" t="s">
        <v>27</v>
      </c>
      <c r="N147" s="41">
        <v>0</v>
      </c>
      <c r="O147" s="43" t="s">
        <v>27</v>
      </c>
      <c r="P147" s="41">
        <v>0</v>
      </c>
      <c r="Q147" s="43" t="s">
        <v>27</v>
      </c>
      <c r="R147" s="41">
        <v>0</v>
      </c>
      <c r="S147" s="74">
        <v>0.2</v>
      </c>
      <c r="T147" s="75">
        <v>1342.16</v>
      </c>
      <c r="U147" s="75">
        <v>166.35</v>
      </c>
      <c r="V147" s="75">
        <v>1175.8100000000002</v>
      </c>
      <c r="W147" s="75">
        <v>97.98</v>
      </c>
      <c r="X147" s="75">
        <v>1789.4347499999999</v>
      </c>
      <c r="Y147" s="92">
        <v>1158</v>
      </c>
      <c r="Z147" s="75">
        <v>2430.8489999999993</v>
      </c>
      <c r="AA147" s="92">
        <v>319</v>
      </c>
      <c r="AB147" s="97"/>
      <c r="AC147" s="98"/>
      <c r="AD147" s="31">
        <v>75.569999999999993</v>
      </c>
      <c r="AE147" s="75" t="s">
        <v>872</v>
      </c>
      <c r="AF147" s="75" t="s">
        <v>872</v>
      </c>
      <c r="AG147" s="92">
        <v>319</v>
      </c>
      <c r="AH147" s="92">
        <v>1796</v>
      </c>
      <c r="AI147" s="31"/>
      <c r="AJ147" s="75"/>
      <c r="AK147" s="75">
        <f t="shared" si="4"/>
        <v>4295.8537499999984</v>
      </c>
      <c r="AL147" s="75">
        <f t="shared" si="5"/>
        <v>5471.6637499999988</v>
      </c>
      <c r="AN147" s="250"/>
      <c r="AO147" s="250"/>
    </row>
    <row r="148" spans="1:41" s="14" customFormat="1" x14ac:dyDescent="0.25">
      <c r="A148" s="39" t="s">
        <v>351</v>
      </c>
      <c r="B148" s="38" t="s">
        <v>609</v>
      </c>
      <c r="C148" s="39" t="s">
        <v>610</v>
      </c>
      <c r="D148" s="40" t="s">
        <v>349</v>
      </c>
      <c r="E148" s="40" t="s">
        <v>350</v>
      </c>
      <c r="F148" s="39">
        <v>1</v>
      </c>
      <c r="G148" s="39" t="s">
        <v>299</v>
      </c>
      <c r="H148" s="39" t="s">
        <v>611</v>
      </c>
      <c r="I148" s="39">
        <v>409001</v>
      </c>
      <c r="J148" s="41">
        <v>1</v>
      </c>
      <c r="K148" s="42">
        <v>1</v>
      </c>
      <c r="L148" s="41">
        <v>1</v>
      </c>
      <c r="M148" s="43" t="s">
        <v>27</v>
      </c>
      <c r="N148" s="41">
        <v>0</v>
      </c>
      <c r="O148" s="43" t="s">
        <v>27</v>
      </c>
      <c r="P148" s="41">
        <v>0</v>
      </c>
      <c r="Q148" s="43" t="s">
        <v>27</v>
      </c>
      <c r="R148" s="41">
        <v>0</v>
      </c>
      <c r="S148" s="74">
        <v>1</v>
      </c>
      <c r="T148" s="75">
        <v>6710.81</v>
      </c>
      <c r="U148" s="75">
        <v>831.75</v>
      </c>
      <c r="V148" s="75">
        <v>5879.06</v>
      </c>
      <c r="W148" s="75">
        <v>489.92</v>
      </c>
      <c r="X148" s="75">
        <v>6.5702499999999997</v>
      </c>
      <c r="Y148" s="92">
        <v>2</v>
      </c>
      <c r="Z148" s="75">
        <v>7.38</v>
      </c>
      <c r="AA148" s="92">
        <v>1</v>
      </c>
      <c r="AB148" s="97"/>
      <c r="AC148" s="98"/>
      <c r="AD148" s="31"/>
      <c r="AE148" s="75" t="s">
        <v>872</v>
      </c>
      <c r="AF148" s="75" t="s">
        <v>872</v>
      </c>
      <c r="AG148" s="92">
        <v>1</v>
      </c>
      <c r="AH148" s="92">
        <v>4</v>
      </c>
      <c r="AI148" s="31"/>
      <c r="AJ148" s="75"/>
      <c r="AK148" s="75">
        <f t="shared" si="4"/>
        <v>13.95025</v>
      </c>
      <c r="AL148" s="75">
        <f t="shared" si="5"/>
        <v>5893.0102500000003</v>
      </c>
      <c r="AN148" s="250"/>
      <c r="AO148" s="250"/>
    </row>
    <row r="149" spans="1:41" s="14" customFormat="1" ht="30" x14ac:dyDescent="0.25">
      <c r="A149" s="39" t="s">
        <v>351</v>
      </c>
      <c r="B149" s="38" t="s">
        <v>617</v>
      </c>
      <c r="C149" s="39" t="s">
        <v>364</v>
      </c>
      <c r="D149" s="40" t="s">
        <v>349</v>
      </c>
      <c r="E149" s="39" t="s">
        <v>350</v>
      </c>
      <c r="F149" s="39">
        <v>2</v>
      </c>
      <c r="G149" s="39" t="s">
        <v>355</v>
      </c>
      <c r="H149" s="39" t="s">
        <v>618</v>
      </c>
      <c r="I149" s="39" t="s">
        <v>619</v>
      </c>
      <c r="J149" s="41">
        <v>1</v>
      </c>
      <c r="K149" s="42">
        <v>0.34</v>
      </c>
      <c r="L149" s="41">
        <v>0.34</v>
      </c>
      <c r="M149" s="43" t="s">
        <v>27</v>
      </c>
      <c r="N149" s="41">
        <v>0</v>
      </c>
      <c r="O149" s="43" t="s">
        <v>27</v>
      </c>
      <c r="P149" s="41">
        <v>0</v>
      </c>
      <c r="Q149" s="43" t="s">
        <v>27</v>
      </c>
      <c r="R149" s="41">
        <v>0</v>
      </c>
      <c r="S149" s="74">
        <v>0.34</v>
      </c>
      <c r="T149" s="75">
        <v>2281.6799999999998</v>
      </c>
      <c r="U149" s="75">
        <v>282.8</v>
      </c>
      <c r="V149" s="75">
        <v>1998.8799999999999</v>
      </c>
      <c r="W149" s="75">
        <v>166.57</v>
      </c>
      <c r="X149" s="75">
        <v>16.430749999999996</v>
      </c>
      <c r="Y149" s="92">
        <v>43</v>
      </c>
      <c r="Z149" s="75">
        <v>0</v>
      </c>
      <c r="AA149" s="92"/>
      <c r="AB149" s="97"/>
      <c r="AC149" s="98"/>
      <c r="AD149" s="31"/>
      <c r="AE149" s="75" t="s">
        <v>872</v>
      </c>
      <c r="AF149" s="75" t="s">
        <v>872</v>
      </c>
      <c r="AG149" s="92"/>
      <c r="AH149" s="92">
        <v>43</v>
      </c>
      <c r="AI149" s="31"/>
      <c r="AJ149" s="75"/>
      <c r="AK149" s="75">
        <f t="shared" si="4"/>
        <v>16.430749999999996</v>
      </c>
      <c r="AL149" s="75">
        <f t="shared" si="5"/>
        <v>2015.3107499999999</v>
      </c>
      <c r="AN149" s="250"/>
      <c r="AO149" s="250"/>
    </row>
    <row r="150" spans="1:41" s="14" customFormat="1" ht="30" x14ac:dyDescent="0.25">
      <c r="A150" s="39" t="s">
        <v>351</v>
      </c>
      <c r="B150" s="38" t="s">
        <v>639</v>
      </c>
      <c r="C150" s="40" t="s">
        <v>640</v>
      </c>
      <c r="D150" s="40" t="s">
        <v>349</v>
      </c>
      <c r="E150" s="39" t="s">
        <v>350</v>
      </c>
      <c r="F150" s="39">
        <v>2</v>
      </c>
      <c r="G150" s="39" t="s">
        <v>355</v>
      </c>
      <c r="H150" s="39" t="s">
        <v>641</v>
      </c>
      <c r="I150" s="39">
        <v>408300</v>
      </c>
      <c r="J150" s="41">
        <v>1</v>
      </c>
      <c r="K150" s="42">
        <v>1</v>
      </c>
      <c r="L150" s="41">
        <v>1</v>
      </c>
      <c r="M150" s="43" t="s">
        <v>27</v>
      </c>
      <c r="N150" s="41">
        <v>0</v>
      </c>
      <c r="O150" s="43" t="s">
        <v>27</v>
      </c>
      <c r="P150" s="41">
        <v>0</v>
      </c>
      <c r="Q150" s="43" t="s">
        <v>27</v>
      </c>
      <c r="R150" s="41">
        <v>0</v>
      </c>
      <c r="S150" s="74">
        <v>1</v>
      </c>
      <c r="T150" s="75">
        <v>6710.81</v>
      </c>
      <c r="U150" s="75">
        <v>831.75</v>
      </c>
      <c r="V150" s="75">
        <v>5879.06</v>
      </c>
      <c r="W150" s="75">
        <v>489.92</v>
      </c>
      <c r="X150" s="75">
        <v>0</v>
      </c>
      <c r="Y150" s="92"/>
      <c r="Z150" s="75">
        <v>2.7367499999999998</v>
      </c>
      <c r="AA150" s="92">
        <v>1</v>
      </c>
      <c r="AB150" s="97"/>
      <c r="AC150" s="98"/>
      <c r="AD150" s="31"/>
      <c r="AE150" s="75" t="s">
        <v>872</v>
      </c>
      <c r="AF150" s="75" t="s">
        <v>872</v>
      </c>
      <c r="AG150" s="92">
        <v>1</v>
      </c>
      <c r="AH150" s="92">
        <v>2</v>
      </c>
      <c r="AI150" s="31"/>
      <c r="AJ150" s="75"/>
      <c r="AK150" s="75">
        <f t="shared" si="4"/>
        <v>2.7367499999999998</v>
      </c>
      <c r="AL150" s="75">
        <f t="shared" si="5"/>
        <v>5881.7967500000004</v>
      </c>
      <c r="AN150" s="250"/>
      <c r="AO150" s="250"/>
    </row>
    <row r="151" spans="1:41" s="14" customFormat="1" ht="30" x14ac:dyDescent="0.25">
      <c r="A151" s="39" t="s">
        <v>351</v>
      </c>
      <c r="B151" s="38" t="s">
        <v>642</v>
      </c>
      <c r="C151" s="39" t="s">
        <v>643</v>
      </c>
      <c r="D151" s="40" t="s">
        <v>349</v>
      </c>
      <c r="E151" s="40" t="s">
        <v>350</v>
      </c>
      <c r="F151" s="39" t="s">
        <v>644</v>
      </c>
      <c r="G151" s="39" t="s">
        <v>355</v>
      </c>
      <c r="H151" s="39" t="s">
        <v>641</v>
      </c>
      <c r="I151" s="44">
        <v>408300</v>
      </c>
      <c r="J151" s="41">
        <v>3</v>
      </c>
      <c r="K151" s="42">
        <v>1</v>
      </c>
      <c r="L151" s="41">
        <v>3</v>
      </c>
      <c r="M151" s="43" t="s">
        <v>27</v>
      </c>
      <c r="N151" s="41">
        <v>0</v>
      </c>
      <c r="O151" s="43" t="s">
        <v>27</v>
      </c>
      <c r="P151" s="41">
        <v>0</v>
      </c>
      <c r="Q151" s="43" t="s">
        <v>27</v>
      </c>
      <c r="R151" s="41">
        <v>0</v>
      </c>
      <c r="S151" s="74">
        <v>3</v>
      </c>
      <c r="T151" s="75">
        <v>20132.43</v>
      </c>
      <c r="U151" s="75">
        <v>2495.2600000000002</v>
      </c>
      <c r="V151" s="75">
        <v>17637.169999999998</v>
      </c>
      <c r="W151" s="75">
        <v>1469.76</v>
      </c>
      <c r="X151" s="75">
        <v>0</v>
      </c>
      <c r="Y151" s="92"/>
      <c r="Z151" s="75">
        <v>0</v>
      </c>
      <c r="AA151" s="92"/>
      <c r="AB151" s="97"/>
      <c r="AC151" s="98"/>
      <c r="AD151" s="31"/>
      <c r="AE151" s="75" t="s">
        <v>872</v>
      </c>
      <c r="AF151" s="75" t="s">
        <v>872</v>
      </c>
      <c r="AG151" s="92"/>
      <c r="AH151" s="92">
        <v>0</v>
      </c>
      <c r="AI151" s="31"/>
      <c r="AJ151" s="75"/>
      <c r="AK151" s="75">
        <f t="shared" si="4"/>
        <v>0</v>
      </c>
      <c r="AL151" s="75">
        <f t="shared" si="5"/>
        <v>17637.169999999998</v>
      </c>
      <c r="AN151" s="250"/>
      <c r="AO151" s="250"/>
    </row>
    <row r="152" spans="1:41" s="14" customFormat="1" ht="30" x14ac:dyDescent="0.25">
      <c r="A152" s="39" t="s">
        <v>351</v>
      </c>
      <c r="B152" s="38" t="s">
        <v>406</v>
      </c>
      <c r="C152" s="39" t="s">
        <v>407</v>
      </c>
      <c r="D152" s="40" t="s">
        <v>408</v>
      </c>
      <c r="E152" s="39" t="s">
        <v>409</v>
      </c>
      <c r="F152" s="39">
        <v>3</v>
      </c>
      <c r="G152" s="39" t="s">
        <v>355</v>
      </c>
      <c r="H152" s="39" t="s">
        <v>410</v>
      </c>
      <c r="I152" s="44">
        <v>408240</v>
      </c>
      <c r="J152" s="41">
        <v>0</v>
      </c>
      <c r="K152" s="42">
        <v>0.8</v>
      </c>
      <c r="L152" s="41">
        <v>0</v>
      </c>
      <c r="M152" s="43" t="s">
        <v>27</v>
      </c>
      <c r="N152" s="41">
        <v>0</v>
      </c>
      <c r="O152" s="43" t="s">
        <v>27</v>
      </c>
      <c r="P152" s="41">
        <v>0</v>
      </c>
      <c r="Q152" s="43" t="s">
        <v>362</v>
      </c>
      <c r="R152" s="41">
        <v>1.6</v>
      </c>
      <c r="S152" s="74">
        <v>1.6</v>
      </c>
      <c r="T152" s="75">
        <v>10737.3</v>
      </c>
      <c r="U152" s="75">
        <v>1330.8</v>
      </c>
      <c r="V152" s="75">
        <v>9406.5</v>
      </c>
      <c r="W152" s="75">
        <v>783.88</v>
      </c>
      <c r="X152" s="75">
        <v>0</v>
      </c>
      <c r="Y152" s="92"/>
      <c r="Z152" s="75">
        <v>0</v>
      </c>
      <c r="AA152" s="92"/>
      <c r="AB152" s="97"/>
      <c r="AC152" s="98"/>
      <c r="AD152" s="31"/>
      <c r="AE152" s="75" t="s">
        <v>872</v>
      </c>
      <c r="AF152" s="75" t="s">
        <v>872</v>
      </c>
      <c r="AG152" s="92"/>
      <c r="AH152" s="92">
        <v>0</v>
      </c>
      <c r="AI152" s="31"/>
      <c r="AJ152" s="75"/>
      <c r="AK152" s="75">
        <f t="shared" si="4"/>
        <v>0</v>
      </c>
      <c r="AL152" s="75">
        <f t="shared" si="5"/>
        <v>9406.5</v>
      </c>
      <c r="AN152" s="250"/>
      <c r="AO152" s="250"/>
    </row>
    <row r="153" spans="1:41" s="14" customFormat="1" ht="30" x14ac:dyDescent="0.25">
      <c r="A153" s="39" t="s">
        <v>351</v>
      </c>
      <c r="B153" s="38" t="s">
        <v>606</v>
      </c>
      <c r="C153" s="39" t="s">
        <v>607</v>
      </c>
      <c r="D153" s="40" t="s">
        <v>408</v>
      </c>
      <c r="E153" s="39" t="s">
        <v>409</v>
      </c>
      <c r="F153" s="39">
        <v>3</v>
      </c>
      <c r="G153" s="39" t="s">
        <v>355</v>
      </c>
      <c r="H153" s="39" t="s">
        <v>410</v>
      </c>
      <c r="I153" s="44">
        <v>407550</v>
      </c>
      <c r="J153" s="41">
        <v>2</v>
      </c>
      <c r="K153" s="42">
        <v>0.8</v>
      </c>
      <c r="L153" s="41">
        <v>1.6</v>
      </c>
      <c r="M153" s="43" t="s">
        <v>27</v>
      </c>
      <c r="N153" s="41">
        <v>0</v>
      </c>
      <c r="O153" s="43" t="s">
        <v>27</v>
      </c>
      <c r="P153" s="41">
        <v>0</v>
      </c>
      <c r="Q153" s="43" t="s">
        <v>27</v>
      </c>
      <c r="R153" s="41">
        <v>0</v>
      </c>
      <c r="S153" s="74">
        <v>1.6</v>
      </c>
      <c r="T153" s="75">
        <v>10737.3</v>
      </c>
      <c r="U153" s="75">
        <v>1330.8</v>
      </c>
      <c r="V153" s="75">
        <v>9406.5</v>
      </c>
      <c r="W153" s="75">
        <v>783.88</v>
      </c>
      <c r="X153" s="75">
        <v>8136.552499999998</v>
      </c>
      <c r="Y153" s="92">
        <v>21019</v>
      </c>
      <c r="Z153" s="75">
        <v>30.913999999999998</v>
      </c>
      <c r="AA153" s="92">
        <v>7</v>
      </c>
      <c r="AB153" s="97"/>
      <c r="AC153" s="98"/>
      <c r="AD153" s="31">
        <v>4.42</v>
      </c>
      <c r="AE153" s="75" t="s">
        <v>872</v>
      </c>
      <c r="AF153" s="75" t="s">
        <v>872</v>
      </c>
      <c r="AG153" s="92">
        <v>7</v>
      </c>
      <c r="AH153" s="92">
        <v>21033</v>
      </c>
      <c r="AI153" s="31"/>
      <c r="AJ153" s="75"/>
      <c r="AK153" s="75">
        <f t="shared" si="4"/>
        <v>8171.8864999999978</v>
      </c>
      <c r="AL153" s="75">
        <f t="shared" si="5"/>
        <v>17578.386499999997</v>
      </c>
      <c r="AN153" s="250"/>
      <c r="AO153" s="250"/>
    </row>
    <row r="154" spans="1:41" s="14" customFormat="1" ht="30" x14ac:dyDescent="0.25">
      <c r="A154" s="39" t="s">
        <v>351</v>
      </c>
      <c r="B154" s="38" t="s">
        <v>606</v>
      </c>
      <c r="C154" s="39" t="s">
        <v>608</v>
      </c>
      <c r="D154" s="40" t="s">
        <v>408</v>
      </c>
      <c r="E154" s="39" t="s">
        <v>409</v>
      </c>
      <c r="F154" s="39">
        <v>3</v>
      </c>
      <c r="G154" s="39" t="s">
        <v>355</v>
      </c>
      <c r="H154" s="39" t="s">
        <v>410</v>
      </c>
      <c r="I154" s="44">
        <v>407550</v>
      </c>
      <c r="J154" s="41">
        <v>0</v>
      </c>
      <c r="K154" s="42">
        <v>0.8</v>
      </c>
      <c r="L154" s="41">
        <v>0</v>
      </c>
      <c r="M154" s="43" t="s">
        <v>27</v>
      </c>
      <c r="N154" s="41">
        <v>0</v>
      </c>
      <c r="O154" s="43" t="s">
        <v>27</v>
      </c>
      <c r="P154" s="41">
        <v>0</v>
      </c>
      <c r="Q154" s="43" t="s">
        <v>362</v>
      </c>
      <c r="R154" s="41">
        <v>1.6</v>
      </c>
      <c r="S154" s="74">
        <v>1.6</v>
      </c>
      <c r="T154" s="75">
        <v>10737.3</v>
      </c>
      <c r="U154" s="75">
        <v>1330.8</v>
      </c>
      <c r="V154" s="75">
        <v>9406.5</v>
      </c>
      <c r="W154" s="75">
        <v>783.88</v>
      </c>
      <c r="X154" s="75">
        <v>8136.552499999998</v>
      </c>
      <c r="Y154" s="92">
        <v>21019</v>
      </c>
      <c r="Z154" s="75">
        <v>30.913999999999998</v>
      </c>
      <c r="AA154" s="92">
        <v>7</v>
      </c>
      <c r="AB154" s="97"/>
      <c r="AC154" s="98"/>
      <c r="AD154" s="31">
        <v>4.42</v>
      </c>
      <c r="AE154" s="75" t="s">
        <v>872</v>
      </c>
      <c r="AF154" s="75" t="s">
        <v>872</v>
      </c>
      <c r="AG154" s="92">
        <v>7</v>
      </c>
      <c r="AH154" s="92">
        <v>21033</v>
      </c>
      <c r="AI154" s="31"/>
      <c r="AJ154" s="75"/>
      <c r="AK154" s="75">
        <f t="shared" si="4"/>
        <v>8171.8864999999978</v>
      </c>
      <c r="AL154" s="75">
        <f t="shared" si="5"/>
        <v>17578.386499999997</v>
      </c>
      <c r="AN154" s="250"/>
      <c r="AO154" s="250"/>
    </row>
    <row r="155" spans="1:41" s="14" customFormat="1" ht="30" x14ac:dyDescent="0.25">
      <c r="A155" s="39" t="s">
        <v>351</v>
      </c>
      <c r="B155" s="38" t="s">
        <v>636</v>
      </c>
      <c r="C155" s="39" t="s">
        <v>607</v>
      </c>
      <c r="D155" s="40" t="s">
        <v>408</v>
      </c>
      <c r="E155" s="39" t="s">
        <v>409</v>
      </c>
      <c r="F155" s="39">
        <v>3</v>
      </c>
      <c r="G155" s="39" t="s">
        <v>355</v>
      </c>
      <c r="H155" s="39" t="s">
        <v>637</v>
      </c>
      <c r="I155" s="39">
        <v>406650</v>
      </c>
      <c r="J155" s="41">
        <v>2</v>
      </c>
      <c r="K155" s="42">
        <v>0.2</v>
      </c>
      <c r="L155" s="41">
        <v>0.4</v>
      </c>
      <c r="M155" s="43" t="s">
        <v>27</v>
      </c>
      <c r="N155" s="41">
        <v>0</v>
      </c>
      <c r="O155" s="43" t="s">
        <v>27</v>
      </c>
      <c r="P155" s="41">
        <v>0</v>
      </c>
      <c r="Q155" s="43" t="s">
        <v>27</v>
      </c>
      <c r="R155" s="41">
        <v>0</v>
      </c>
      <c r="S155" s="74">
        <v>0.4</v>
      </c>
      <c r="T155" s="75">
        <v>2684.32</v>
      </c>
      <c r="U155" s="75">
        <v>332.7</v>
      </c>
      <c r="V155" s="75">
        <v>2351.6200000000003</v>
      </c>
      <c r="W155" s="75">
        <v>195.97</v>
      </c>
      <c r="X155" s="75">
        <v>2181.4767499999998</v>
      </c>
      <c r="Y155" s="92">
        <v>6048</v>
      </c>
      <c r="Z155" s="75">
        <v>0</v>
      </c>
      <c r="AA155" s="92"/>
      <c r="AB155" s="97"/>
      <c r="AC155" s="98"/>
      <c r="AD155" s="31">
        <v>4.71</v>
      </c>
      <c r="AE155" s="75" t="s">
        <v>872</v>
      </c>
      <c r="AF155" s="75" t="s">
        <v>872</v>
      </c>
      <c r="AG155" s="92"/>
      <c r="AH155" s="92">
        <v>6048</v>
      </c>
      <c r="AI155" s="31"/>
      <c r="AJ155" s="75"/>
      <c r="AK155" s="75">
        <f t="shared" si="4"/>
        <v>2186.1867499999998</v>
      </c>
      <c r="AL155" s="75">
        <f t="shared" si="5"/>
        <v>4537.8067499999997</v>
      </c>
      <c r="AN155" s="250"/>
      <c r="AO155" s="250"/>
    </row>
    <row r="156" spans="1:41" s="14" customFormat="1" ht="30" x14ac:dyDescent="0.25">
      <c r="A156" s="39" t="s">
        <v>351</v>
      </c>
      <c r="B156" s="38" t="s">
        <v>636</v>
      </c>
      <c r="C156" s="39" t="s">
        <v>608</v>
      </c>
      <c r="D156" s="40" t="s">
        <v>408</v>
      </c>
      <c r="E156" s="39" t="s">
        <v>409</v>
      </c>
      <c r="F156" s="39">
        <v>3</v>
      </c>
      <c r="G156" s="39" t="s">
        <v>355</v>
      </c>
      <c r="H156" s="39" t="s">
        <v>637</v>
      </c>
      <c r="I156" s="39">
        <v>406650</v>
      </c>
      <c r="J156" s="41">
        <v>0</v>
      </c>
      <c r="K156" s="42">
        <v>0.2</v>
      </c>
      <c r="L156" s="41">
        <v>0</v>
      </c>
      <c r="M156" s="43" t="s">
        <v>27</v>
      </c>
      <c r="N156" s="41">
        <v>0</v>
      </c>
      <c r="O156" s="43" t="s">
        <v>27</v>
      </c>
      <c r="P156" s="41">
        <v>0</v>
      </c>
      <c r="Q156" s="43" t="s">
        <v>362</v>
      </c>
      <c r="R156" s="41">
        <v>0.4</v>
      </c>
      <c r="S156" s="74">
        <v>0.4</v>
      </c>
      <c r="T156" s="75">
        <v>2684.32</v>
      </c>
      <c r="U156" s="75">
        <v>332.7</v>
      </c>
      <c r="V156" s="75">
        <v>2351.6200000000003</v>
      </c>
      <c r="W156" s="75">
        <v>195.97</v>
      </c>
      <c r="X156" s="75">
        <v>2181.4767499999998</v>
      </c>
      <c r="Y156" s="92">
        <v>6048</v>
      </c>
      <c r="Z156" s="75">
        <v>0</v>
      </c>
      <c r="AA156" s="92"/>
      <c r="AB156" s="97"/>
      <c r="AC156" s="98"/>
      <c r="AD156" s="31">
        <v>4.71</v>
      </c>
      <c r="AE156" s="75" t="s">
        <v>872</v>
      </c>
      <c r="AF156" s="75" t="s">
        <v>872</v>
      </c>
      <c r="AG156" s="92"/>
      <c r="AH156" s="92">
        <v>6048</v>
      </c>
      <c r="AI156" s="31"/>
      <c r="AJ156" s="75"/>
      <c r="AK156" s="75">
        <f t="shared" si="4"/>
        <v>2186.1867499999998</v>
      </c>
      <c r="AL156" s="75">
        <f t="shared" si="5"/>
        <v>4537.8067499999997</v>
      </c>
      <c r="AN156" s="250"/>
      <c r="AO156" s="250"/>
    </row>
    <row r="157" spans="1:41" s="14" customFormat="1" ht="30" x14ac:dyDescent="0.25">
      <c r="A157" s="39" t="s">
        <v>351</v>
      </c>
      <c r="B157" s="38" t="s">
        <v>636</v>
      </c>
      <c r="C157" s="39" t="s">
        <v>407</v>
      </c>
      <c r="D157" s="40" t="s">
        <v>408</v>
      </c>
      <c r="E157" s="39" t="s">
        <v>409</v>
      </c>
      <c r="F157" s="39">
        <v>3</v>
      </c>
      <c r="G157" s="39" t="s">
        <v>355</v>
      </c>
      <c r="H157" s="39" t="s">
        <v>637</v>
      </c>
      <c r="I157" s="39">
        <v>406650</v>
      </c>
      <c r="J157" s="41">
        <v>0</v>
      </c>
      <c r="K157" s="42">
        <v>0.2</v>
      </c>
      <c r="L157" s="41">
        <v>0</v>
      </c>
      <c r="M157" s="43" t="s">
        <v>27</v>
      </c>
      <c r="N157" s="41">
        <v>0</v>
      </c>
      <c r="O157" s="43" t="s">
        <v>27</v>
      </c>
      <c r="P157" s="41">
        <v>0</v>
      </c>
      <c r="Q157" s="43" t="s">
        <v>362</v>
      </c>
      <c r="R157" s="41">
        <v>0.4</v>
      </c>
      <c r="S157" s="74">
        <v>0.4</v>
      </c>
      <c r="T157" s="75">
        <v>2684.32</v>
      </c>
      <c r="U157" s="75">
        <v>332.7</v>
      </c>
      <c r="V157" s="75">
        <v>2351.6200000000003</v>
      </c>
      <c r="W157" s="75">
        <v>195.97</v>
      </c>
      <c r="X157" s="75">
        <v>2181.4767499999998</v>
      </c>
      <c r="Y157" s="92">
        <v>6048</v>
      </c>
      <c r="Z157" s="75">
        <v>0</v>
      </c>
      <c r="AA157" s="92"/>
      <c r="AB157" s="97"/>
      <c r="AC157" s="98"/>
      <c r="AD157" s="31">
        <v>4.71</v>
      </c>
      <c r="AE157" s="75" t="s">
        <v>872</v>
      </c>
      <c r="AF157" s="75" t="s">
        <v>872</v>
      </c>
      <c r="AG157" s="92"/>
      <c r="AH157" s="92">
        <v>6048</v>
      </c>
      <c r="AI157" s="31"/>
      <c r="AJ157" s="75"/>
      <c r="AK157" s="75">
        <f t="shared" si="4"/>
        <v>2186.1867499999998</v>
      </c>
      <c r="AL157" s="75">
        <f t="shared" si="5"/>
        <v>4537.8067499999997</v>
      </c>
      <c r="AN157" s="250"/>
      <c r="AO157" s="250"/>
    </row>
    <row r="158" spans="1:41" s="14" customFormat="1" ht="30" x14ac:dyDescent="0.25">
      <c r="A158" s="39" t="s">
        <v>351</v>
      </c>
      <c r="B158" s="38" t="s">
        <v>390</v>
      </c>
      <c r="C158" s="39" t="s">
        <v>391</v>
      </c>
      <c r="D158" s="40" t="s">
        <v>771</v>
      </c>
      <c r="E158" s="39" t="s">
        <v>392</v>
      </c>
      <c r="F158" s="39">
        <v>3</v>
      </c>
      <c r="G158" s="39" t="s">
        <v>355</v>
      </c>
      <c r="H158" s="39" t="s">
        <v>393</v>
      </c>
      <c r="I158" s="44">
        <v>408225</v>
      </c>
      <c r="J158" s="41">
        <v>0</v>
      </c>
      <c r="K158" s="42">
        <v>1</v>
      </c>
      <c r="L158" s="41">
        <v>0</v>
      </c>
      <c r="M158" s="43" t="s">
        <v>27</v>
      </c>
      <c r="N158" s="41">
        <v>0</v>
      </c>
      <c r="O158" s="43" t="s">
        <v>27</v>
      </c>
      <c r="P158" s="41">
        <v>0</v>
      </c>
      <c r="Q158" s="43" t="s">
        <v>362</v>
      </c>
      <c r="R158" s="41">
        <v>2</v>
      </c>
      <c r="S158" s="74">
        <v>2</v>
      </c>
      <c r="T158" s="75">
        <v>13421.62</v>
      </c>
      <c r="U158" s="75">
        <v>1663.51</v>
      </c>
      <c r="V158" s="75">
        <v>11758.11</v>
      </c>
      <c r="W158" s="75">
        <v>979.84</v>
      </c>
      <c r="X158" s="75">
        <v>0.77899999999999991</v>
      </c>
      <c r="Y158" s="92">
        <v>2</v>
      </c>
      <c r="Z158" s="75">
        <v>0</v>
      </c>
      <c r="AA158" s="92"/>
      <c r="AB158" s="97"/>
      <c r="AC158" s="98"/>
      <c r="AD158" s="31"/>
      <c r="AE158" s="75" t="s">
        <v>872</v>
      </c>
      <c r="AF158" s="75" t="s">
        <v>872</v>
      </c>
      <c r="AG158" s="92"/>
      <c r="AH158" s="92">
        <v>2</v>
      </c>
      <c r="AI158" s="31"/>
      <c r="AJ158" s="75"/>
      <c r="AK158" s="75">
        <f t="shared" si="4"/>
        <v>0.77899999999999991</v>
      </c>
      <c r="AL158" s="75">
        <f t="shared" si="5"/>
        <v>11758.889000000001</v>
      </c>
      <c r="AN158" s="250"/>
      <c r="AO158" s="250"/>
    </row>
    <row r="159" spans="1:41" s="14" customFormat="1" x14ac:dyDescent="0.25">
      <c r="A159" s="39" t="s">
        <v>351</v>
      </c>
      <c r="B159" s="46" t="s">
        <v>415</v>
      </c>
      <c r="C159" s="39" t="s">
        <v>416</v>
      </c>
      <c r="D159" s="40" t="s">
        <v>771</v>
      </c>
      <c r="E159" s="39" t="s">
        <v>392</v>
      </c>
      <c r="F159" s="39">
        <v>3</v>
      </c>
      <c r="G159" s="39" t="s">
        <v>417</v>
      </c>
      <c r="H159" s="39" t="s">
        <v>418</v>
      </c>
      <c r="I159" s="39" t="s">
        <v>419</v>
      </c>
      <c r="J159" s="41">
        <v>1</v>
      </c>
      <c r="K159" s="42">
        <v>0.05</v>
      </c>
      <c r="L159" s="41">
        <v>0.05</v>
      </c>
      <c r="M159" s="43" t="s">
        <v>27</v>
      </c>
      <c r="N159" s="41">
        <v>0</v>
      </c>
      <c r="O159" s="43" t="s">
        <v>27</v>
      </c>
      <c r="P159" s="41">
        <v>0</v>
      </c>
      <c r="Q159" s="43" t="s">
        <v>27</v>
      </c>
      <c r="R159" s="41">
        <v>0</v>
      </c>
      <c r="S159" s="74">
        <v>0.05</v>
      </c>
      <c r="T159" s="75">
        <v>335.54</v>
      </c>
      <c r="U159" s="75">
        <v>41.59</v>
      </c>
      <c r="V159" s="75">
        <v>293.95000000000005</v>
      </c>
      <c r="W159" s="75">
        <v>24.5</v>
      </c>
      <c r="X159" s="75">
        <v>10.71125</v>
      </c>
      <c r="Y159" s="92">
        <v>28</v>
      </c>
      <c r="Z159" s="75">
        <v>3.5874999999999995</v>
      </c>
      <c r="AA159" s="92">
        <v>1</v>
      </c>
      <c r="AB159" s="97"/>
      <c r="AC159" s="98"/>
      <c r="AD159" s="31"/>
      <c r="AE159" s="75" t="s">
        <v>872</v>
      </c>
      <c r="AF159" s="75" t="s">
        <v>872</v>
      </c>
      <c r="AG159" s="92">
        <v>1</v>
      </c>
      <c r="AH159" s="92">
        <v>30</v>
      </c>
      <c r="AI159" s="31"/>
      <c r="AJ159" s="75"/>
      <c r="AK159" s="75">
        <f t="shared" si="4"/>
        <v>14.298749999999998</v>
      </c>
      <c r="AL159" s="75">
        <f t="shared" si="5"/>
        <v>308.24875000000003</v>
      </c>
      <c r="AN159" s="250"/>
      <c r="AO159" s="250"/>
    </row>
    <row r="160" spans="1:41" s="14" customFormat="1" x14ac:dyDescent="0.25">
      <c r="A160" s="39" t="s">
        <v>351</v>
      </c>
      <c r="B160" s="46" t="s">
        <v>546</v>
      </c>
      <c r="C160" s="39" t="s">
        <v>416</v>
      </c>
      <c r="D160" s="40" t="s">
        <v>771</v>
      </c>
      <c r="E160" s="39" t="s">
        <v>392</v>
      </c>
      <c r="F160" s="39">
        <v>3</v>
      </c>
      <c r="G160" s="39" t="s">
        <v>371</v>
      </c>
      <c r="H160" s="39" t="s">
        <v>547</v>
      </c>
      <c r="I160" s="39" t="s">
        <v>548</v>
      </c>
      <c r="J160" s="41">
        <v>1</v>
      </c>
      <c r="K160" s="42">
        <v>0.15</v>
      </c>
      <c r="L160" s="41">
        <v>0.15</v>
      </c>
      <c r="M160" s="43" t="s">
        <v>27</v>
      </c>
      <c r="N160" s="41">
        <v>0</v>
      </c>
      <c r="O160" s="43" t="s">
        <v>27</v>
      </c>
      <c r="P160" s="41">
        <v>0</v>
      </c>
      <c r="Q160" s="43" t="s">
        <v>27</v>
      </c>
      <c r="R160" s="41">
        <v>0</v>
      </c>
      <c r="S160" s="74">
        <v>0.15</v>
      </c>
      <c r="T160" s="75">
        <v>1006.62</v>
      </c>
      <c r="U160" s="75">
        <v>124.76</v>
      </c>
      <c r="V160" s="75">
        <v>881.86</v>
      </c>
      <c r="W160" s="75">
        <v>73.489999999999995</v>
      </c>
      <c r="X160" s="75">
        <v>66.553250000000006</v>
      </c>
      <c r="Y160" s="92">
        <v>160</v>
      </c>
      <c r="Z160" s="75">
        <v>11.274999999999999</v>
      </c>
      <c r="AA160" s="92">
        <v>2</v>
      </c>
      <c r="AB160" s="97">
        <v>63.75</v>
      </c>
      <c r="AC160" s="98">
        <v>0.75</v>
      </c>
      <c r="AD160" s="31"/>
      <c r="AE160" s="75" t="s">
        <v>872</v>
      </c>
      <c r="AF160" s="75" t="s">
        <v>872</v>
      </c>
      <c r="AG160" s="92">
        <v>2</v>
      </c>
      <c r="AH160" s="92">
        <v>164</v>
      </c>
      <c r="AI160" s="31"/>
      <c r="AJ160" s="75"/>
      <c r="AK160" s="75">
        <f t="shared" si="4"/>
        <v>141.57825</v>
      </c>
      <c r="AL160" s="75">
        <f t="shared" si="5"/>
        <v>1023.43825</v>
      </c>
      <c r="AN160" s="250"/>
      <c r="AO160" s="250"/>
    </row>
    <row r="161" spans="1:41" s="14" customFormat="1" ht="30" x14ac:dyDescent="0.25">
      <c r="A161" s="39" t="s">
        <v>351</v>
      </c>
      <c r="B161" s="38" t="s">
        <v>583</v>
      </c>
      <c r="C161" s="39" t="s">
        <v>584</v>
      </c>
      <c r="D161" s="40" t="s">
        <v>771</v>
      </c>
      <c r="E161" s="39" t="s">
        <v>392</v>
      </c>
      <c r="F161" s="39">
        <v>3</v>
      </c>
      <c r="G161" s="39" t="s">
        <v>355</v>
      </c>
      <c r="H161" s="39" t="s">
        <v>393</v>
      </c>
      <c r="I161" s="39">
        <v>407500</v>
      </c>
      <c r="J161" s="41">
        <v>2</v>
      </c>
      <c r="K161" s="42">
        <v>1</v>
      </c>
      <c r="L161" s="41">
        <v>2</v>
      </c>
      <c r="M161" s="43" t="s">
        <v>27</v>
      </c>
      <c r="N161" s="41">
        <v>0</v>
      </c>
      <c r="O161" s="43" t="s">
        <v>27</v>
      </c>
      <c r="P161" s="41">
        <v>0</v>
      </c>
      <c r="Q161" s="43" t="s">
        <v>27</v>
      </c>
      <c r="R161" s="41">
        <v>0</v>
      </c>
      <c r="S161" s="74">
        <v>2</v>
      </c>
      <c r="T161" s="75">
        <v>13421.62</v>
      </c>
      <c r="U161" s="75">
        <v>1663.51</v>
      </c>
      <c r="V161" s="75">
        <v>11758.11</v>
      </c>
      <c r="W161" s="75">
        <v>979.84</v>
      </c>
      <c r="X161" s="75">
        <v>3375.9092499999992</v>
      </c>
      <c r="Y161" s="92">
        <v>8241</v>
      </c>
      <c r="Z161" s="75">
        <v>0</v>
      </c>
      <c r="AA161" s="92"/>
      <c r="AB161" s="97"/>
      <c r="AC161" s="98"/>
      <c r="AD161" s="31"/>
      <c r="AE161" s="75" t="s">
        <v>872</v>
      </c>
      <c r="AF161" s="75" t="s">
        <v>872</v>
      </c>
      <c r="AG161" s="92"/>
      <c r="AH161" s="92">
        <v>8241</v>
      </c>
      <c r="AI161" s="31"/>
      <c r="AJ161" s="75"/>
      <c r="AK161" s="75">
        <f t="shared" si="4"/>
        <v>3375.9092499999992</v>
      </c>
      <c r="AL161" s="75">
        <f t="shared" si="5"/>
        <v>15134.019249999999</v>
      </c>
      <c r="AN161" s="250"/>
      <c r="AO161" s="250"/>
    </row>
    <row r="162" spans="1:41" s="14" customFormat="1" ht="30" x14ac:dyDescent="0.25">
      <c r="A162" s="39" t="s">
        <v>351</v>
      </c>
      <c r="B162" s="38" t="s">
        <v>583</v>
      </c>
      <c r="C162" s="39" t="s">
        <v>585</v>
      </c>
      <c r="D162" s="40" t="s">
        <v>771</v>
      </c>
      <c r="E162" s="39" t="s">
        <v>392</v>
      </c>
      <c r="F162" s="39">
        <v>3</v>
      </c>
      <c r="G162" s="39" t="s">
        <v>355</v>
      </c>
      <c r="H162" s="39" t="s">
        <v>393</v>
      </c>
      <c r="I162" s="39">
        <v>407500</v>
      </c>
      <c r="J162" s="41">
        <v>0</v>
      </c>
      <c r="K162" s="42">
        <v>1</v>
      </c>
      <c r="L162" s="41">
        <v>0</v>
      </c>
      <c r="M162" s="43" t="s">
        <v>27</v>
      </c>
      <c r="N162" s="41">
        <v>0</v>
      </c>
      <c r="O162" s="43" t="s">
        <v>27</v>
      </c>
      <c r="P162" s="41">
        <v>0</v>
      </c>
      <c r="Q162" s="43" t="s">
        <v>362</v>
      </c>
      <c r="R162" s="41">
        <v>2</v>
      </c>
      <c r="S162" s="74">
        <v>2</v>
      </c>
      <c r="T162" s="75">
        <v>13421.62</v>
      </c>
      <c r="U162" s="75">
        <v>1663.51</v>
      </c>
      <c r="V162" s="75">
        <v>11758.11</v>
      </c>
      <c r="W162" s="75">
        <v>979.84</v>
      </c>
      <c r="X162" s="75">
        <v>3375.9092499999992</v>
      </c>
      <c r="Y162" s="92">
        <v>8241</v>
      </c>
      <c r="Z162" s="75">
        <v>0</v>
      </c>
      <c r="AA162" s="92"/>
      <c r="AB162" s="97"/>
      <c r="AC162" s="98"/>
      <c r="AD162" s="31"/>
      <c r="AE162" s="75" t="s">
        <v>872</v>
      </c>
      <c r="AF162" s="75" t="s">
        <v>872</v>
      </c>
      <c r="AG162" s="92"/>
      <c r="AH162" s="92">
        <v>8241</v>
      </c>
      <c r="AI162" s="31"/>
      <c r="AJ162" s="75"/>
      <c r="AK162" s="75">
        <f t="shared" si="4"/>
        <v>3375.9092499999992</v>
      </c>
      <c r="AL162" s="75">
        <f t="shared" si="5"/>
        <v>15134.019249999999</v>
      </c>
      <c r="AN162" s="250"/>
      <c r="AO162" s="250"/>
    </row>
    <row r="163" spans="1:41" s="14" customFormat="1" x14ac:dyDescent="0.25">
      <c r="A163" s="39" t="s">
        <v>351</v>
      </c>
      <c r="B163" s="46" t="s">
        <v>586</v>
      </c>
      <c r="C163" s="39" t="s">
        <v>416</v>
      </c>
      <c r="D163" s="40" t="s">
        <v>771</v>
      </c>
      <c r="E163" s="39" t="s">
        <v>392</v>
      </c>
      <c r="F163" s="39">
        <v>3</v>
      </c>
      <c r="G163" s="39" t="s">
        <v>371</v>
      </c>
      <c r="H163" s="39" t="s">
        <v>587</v>
      </c>
      <c r="I163" s="39">
        <v>404435</v>
      </c>
      <c r="J163" s="41">
        <v>1</v>
      </c>
      <c r="K163" s="42">
        <v>0.4</v>
      </c>
      <c r="L163" s="41">
        <v>0.4</v>
      </c>
      <c r="M163" s="43" t="s">
        <v>27</v>
      </c>
      <c r="N163" s="41">
        <v>0</v>
      </c>
      <c r="O163" s="43" t="s">
        <v>27</v>
      </c>
      <c r="P163" s="41">
        <v>0</v>
      </c>
      <c r="Q163" s="43" t="s">
        <v>27</v>
      </c>
      <c r="R163" s="41">
        <v>0</v>
      </c>
      <c r="S163" s="74">
        <v>0.4</v>
      </c>
      <c r="T163" s="75">
        <v>2684.32</v>
      </c>
      <c r="U163" s="75">
        <v>332.7</v>
      </c>
      <c r="V163" s="75">
        <v>2351.6200000000003</v>
      </c>
      <c r="W163" s="75">
        <v>195.97</v>
      </c>
      <c r="X163" s="75">
        <v>3746.4569999999999</v>
      </c>
      <c r="Y163" s="92">
        <v>11022</v>
      </c>
      <c r="Z163" s="75">
        <v>29.724999999999998</v>
      </c>
      <c r="AA163" s="92">
        <v>4</v>
      </c>
      <c r="AB163" s="97"/>
      <c r="AC163" s="98"/>
      <c r="AD163" s="31">
        <v>3.72</v>
      </c>
      <c r="AE163" s="75">
        <v>2825.0435000000002</v>
      </c>
      <c r="AF163" s="75">
        <v>15.774749999999999</v>
      </c>
      <c r="AG163" s="92">
        <v>4</v>
      </c>
      <c r="AH163" s="92">
        <v>11030</v>
      </c>
      <c r="AI163" s="31"/>
      <c r="AJ163" s="75"/>
      <c r="AK163" s="75">
        <f t="shared" si="4"/>
        <v>6620.7202499999994</v>
      </c>
      <c r="AL163" s="75">
        <f t="shared" si="5"/>
        <v>8972.3402499999993</v>
      </c>
      <c r="AN163" s="250"/>
      <c r="AO163" s="250"/>
    </row>
    <row r="164" spans="1:41" s="14" customFormat="1" ht="30" x14ac:dyDescent="0.25">
      <c r="A164" s="39" t="s">
        <v>351</v>
      </c>
      <c r="B164" s="38" t="s">
        <v>602</v>
      </c>
      <c r="C164" s="39" t="s">
        <v>416</v>
      </c>
      <c r="D164" s="40" t="s">
        <v>771</v>
      </c>
      <c r="E164" s="39" t="s">
        <v>392</v>
      </c>
      <c r="F164" s="39">
        <v>3</v>
      </c>
      <c r="G164" s="39" t="s">
        <v>355</v>
      </c>
      <c r="H164" s="39" t="s">
        <v>603</v>
      </c>
      <c r="I164" s="39">
        <v>406750</v>
      </c>
      <c r="J164" s="41">
        <v>1</v>
      </c>
      <c r="K164" s="42">
        <v>0.4</v>
      </c>
      <c r="L164" s="41">
        <v>0.4</v>
      </c>
      <c r="M164" s="43" t="s">
        <v>27</v>
      </c>
      <c r="N164" s="41">
        <v>0</v>
      </c>
      <c r="O164" s="43" t="s">
        <v>27</v>
      </c>
      <c r="P164" s="41">
        <v>0</v>
      </c>
      <c r="Q164" s="43" t="s">
        <v>27</v>
      </c>
      <c r="R164" s="41">
        <v>0</v>
      </c>
      <c r="S164" s="74">
        <v>0.4</v>
      </c>
      <c r="T164" s="75">
        <v>2684.32</v>
      </c>
      <c r="U164" s="75">
        <v>332.7</v>
      </c>
      <c r="V164" s="75">
        <v>2351.6200000000003</v>
      </c>
      <c r="W164" s="75">
        <v>195.97</v>
      </c>
      <c r="X164" s="75">
        <v>3550.8972499999995</v>
      </c>
      <c r="Y164" s="92">
        <v>10040</v>
      </c>
      <c r="Z164" s="75">
        <v>12.966249999999999</v>
      </c>
      <c r="AA164" s="92">
        <v>1</v>
      </c>
      <c r="AB164" s="97"/>
      <c r="AC164" s="98"/>
      <c r="AD164" s="31">
        <v>9.51</v>
      </c>
      <c r="AE164" s="75" t="s">
        <v>872</v>
      </c>
      <c r="AF164" s="75" t="s">
        <v>872</v>
      </c>
      <c r="AG164" s="92">
        <v>1</v>
      </c>
      <c r="AH164" s="92">
        <v>10042</v>
      </c>
      <c r="AI164" s="31"/>
      <c r="AJ164" s="75"/>
      <c r="AK164" s="75">
        <f t="shared" si="4"/>
        <v>3573.3734999999997</v>
      </c>
      <c r="AL164" s="75">
        <f t="shared" si="5"/>
        <v>5924.9935000000005</v>
      </c>
      <c r="AN164" s="250"/>
      <c r="AO164" s="250"/>
    </row>
    <row r="165" spans="1:41" s="14" customFormat="1" ht="30" x14ac:dyDescent="0.25">
      <c r="A165" s="39" t="s">
        <v>351</v>
      </c>
      <c r="B165" s="38" t="s">
        <v>401</v>
      </c>
      <c r="C165" s="39" t="s">
        <v>402</v>
      </c>
      <c r="D165" s="40" t="s">
        <v>403</v>
      </c>
      <c r="E165" s="39" t="s">
        <v>404</v>
      </c>
      <c r="F165" s="39">
        <v>4</v>
      </c>
      <c r="G165" s="39" t="s">
        <v>355</v>
      </c>
      <c r="H165" s="39" t="s">
        <v>405</v>
      </c>
      <c r="I165" s="44">
        <v>408235</v>
      </c>
      <c r="J165" s="41">
        <v>0</v>
      </c>
      <c r="K165" s="42">
        <v>1</v>
      </c>
      <c r="L165" s="41">
        <v>0</v>
      </c>
      <c r="M165" s="43" t="s">
        <v>27</v>
      </c>
      <c r="N165" s="41">
        <v>0</v>
      </c>
      <c r="O165" s="43" t="s">
        <v>27</v>
      </c>
      <c r="P165" s="41">
        <v>0</v>
      </c>
      <c r="Q165" s="43" t="s">
        <v>362</v>
      </c>
      <c r="R165" s="41">
        <v>2</v>
      </c>
      <c r="S165" s="74">
        <v>2</v>
      </c>
      <c r="T165" s="75">
        <v>13421.62</v>
      </c>
      <c r="U165" s="75">
        <v>1663.51</v>
      </c>
      <c r="V165" s="75">
        <v>11758.11</v>
      </c>
      <c r="W165" s="75">
        <v>979.84</v>
      </c>
      <c r="X165" s="75">
        <v>0</v>
      </c>
      <c r="Y165" s="92"/>
      <c r="Z165" s="75">
        <v>0</v>
      </c>
      <c r="AA165" s="92"/>
      <c r="AB165" s="97"/>
      <c r="AC165" s="98"/>
      <c r="AD165" s="31"/>
      <c r="AE165" s="75" t="s">
        <v>872</v>
      </c>
      <c r="AF165" s="75" t="s">
        <v>872</v>
      </c>
      <c r="AG165" s="92"/>
      <c r="AH165" s="92">
        <v>0</v>
      </c>
      <c r="AI165" s="31"/>
      <c r="AJ165" s="75"/>
      <c r="AK165" s="75">
        <f t="shared" si="4"/>
        <v>0</v>
      </c>
      <c r="AL165" s="75">
        <f t="shared" si="5"/>
        <v>11758.11</v>
      </c>
      <c r="AN165" s="250"/>
      <c r="AO165" s="250"/>
    </row>
    <row r="166" spans="1:41" s="14" customFormat="1" ht="30" x14ac:dyDescent="0.25">
      <c r="A166" s="39" t="s">
        <v>351</v>
      </c>
      <c r="B166" s="38" t="s">
        <v>599</v>
      </c>
      <c r="C166" s="39" t="s">
        <v>600</v>
      </c>
      <c r="D166" s="40" t="s">
        <v>403</v>
      </c>
      <c r="E166" s="39" t="s">
        <v>404</v>
      </c>
      <c r="F166" s="39">
        <v>4</v>
      </c>
      <c r="G166" s="39" t="s">
        <v>355</v>
      </c>
      <c r="H166" s="39" t="s">
        <v>405</v>
      </c>
      <c r="I166" s="44">
        <v>407600</v>
      </c>
      <c r="J166" s="41">
        <v>2</v>
      </c>
      <c r="K166" s="42">
        <v>1</v>
      </c>
      <c r="L166" s="41">
        <v>2</v>
      </c>
      <c r="M166" s="43" t="s">
        <v>27</v>
      </c>
      <c r="N166" s="41">
        <v>0</v>
      </c>
      <c r="O166" s="43" t="s">
        <v>27</v>
      </c>
      <c r="P166" s="41">
        <v>0</v>
      </c>
      <c r="Q166" s="43" t="s">
        <v>27</v>
      </c>
      <c r="R166" s="41">
        <v>0</v>
      </c>
      <c r="S166" s="74">
        <v>2</v>
      </c>
      <c r="T166" s="75">
        <v>13421.62</v>
      </c>
      <c r="U166" s="75">
        <v>1663.51</v>
      </c>
      <c r="V166" s="75">
        <v>11758.11</v>
      </c>
      <c r="W166" s="75">
        <v>979.84</v>
      </c>
      <c r="X166" s="75">
        <v>4154.0687499999995</v>
      </c>
      <c r="Y166" s="92">
        <v>10452</v>
      </c>
      <c r="Z166" s="75">
        <v>33.927500000000002</v>
      </c>
      <c r="AA166" s="92">
        <v>6</v>
      </c>
      <c r="AB166" s="97"/>
      <c r="AC166" s="98"/>
      <c r="AD166" s="31"/>
      <c r="AE166" s="75" t="s">
        <v>872</v>
      </c>
      <c r="AF166" s="75" t="s">
        <v>872</v>
      </c>
      <c r="AG166" s="92">
        <v>6</v>
      </c>
      <c r="AH166" s="92">
        <v>10464</v>
      </c>
      <c r="AI166" s="31"/>
      <c r="AJ166" s="75"/>
      <c r="AK166" s="75">
        <f t="shared" si="4"/>
        <v>4187.9962499999992</v>
      </c>
      <c r="AL166" s="75">
        <f t="shared" si="5"/>
        <v>15946.106250000001</v>
      </c>
      <c r="AN166" s="250"/>
      <c r="AO166" s="250"/>
    </row>
    <row r="167" spans="1:41" s="14" customFormat="1" ht="30" x14ac:dyDescent="0.25">
      <c r="A167" s="39" t="s">
        <v>351</v>
      </c>
      <c r="B167" s="38" t="s">
        <v>599</v>
      </c>
      <c r="C167" s="39" t="s">
        <v>601</v>
      </c>
      <c r="D167" s="40" t="s">
        <v>403</v>
      </c>
      <c r="E167" s="39" t="s">
        <v>404</v>
      </c>
      <c r="F167" s="39">
        <v>4</v>
      </c>
      <c r="G167" s="39" t="s">
        <v>355</v>
      </c>
      <c r="H167" s="39" t="s">
        <v>405</v>
      </c>
      <c r="I167" s="44">
        <v>407600</v>
      </c>
      <c r="J167" s="41">
        <v>0</v>
      </c>
      <c r="K167" s="42">
        <v>1</v>
      </c>
      <c r="L167" s="41">
        <v>0</v>
      </c>
      <c r="M167" s="43" t="s">
        <v>27</v>
      </c>
      <c r="N167" s="41">
        <v>0</v>
      </c>
      <c r="O167" s="43" t="s">
        <v>27</v>
      </c>
      <c r="P167" s="41">
        <v>0</v>
      </c>
      <c r="Q167" s="43" t="s">
        <v>362</v>
      </c>
      <c r="R167" s="41">
        <v>2</v>
      </c>
      <c r="S167" s="74">
        <v>2</v>
      </c>
      <c r="T167" s="75">
        <v>13421.62</v>
      </c>
      <c r="U167" s="75">
        <v>1663.51</v>
      </c>
      <c r="V167" s="75">
        <v>11758.11</v>
      </c>
      <c r="W167" s="75">
        <v>979.84</v>
      </c>
      <c r="X167" s="75">
        <v>4154.0687499999995</v>
      </c>
      <c r="Y167" s="92">
        <v>10452</v>
      </c>
      <c r="Z167" s="75">
        <v>33.927500000000002</v>
      </c>
      <c r="AA167" s="92">
        <v>6</v>
      </c>
      <c r="AB167" s="97"/>
      <c r="AC167" s="98"/>
      <c r="AD167" s="31"/>
      <c r="AE167" s="75" t="s">
        <v>872</v>
      </c>
      <c r="AF167" s="75" t="s">
        <v>872</v>
      </c>
      <c r="AG167" s="92">
        <v>6</v>
      </c>
      <c r="AH167" s="92">
        <v>10464</v>
      </c>
      <c r="AI167" s="31"/>
      <c r="AJ167" s="75"/>
      <c r="AK167" s="75">
        <f t="shared" si="4"/>
        <v>4187.9962499999992</v>
      </c>
      <c r="AL167" s="75">
        <f t="shared" si="5"/>
        <v>15946.106250000001</v>
      </c>
      <c r="AN167" s="250"/>
      <c r="AO167" s="250"/>
    </row>
    <row r="168" spans="1:41" s="14" customFormat="1" ht="30" x14ac:dyDescent="0.25">
      <c r="A168" s="39" t="s">
        <v>351</v>
      </c>
      <c r="B168" s="38" t="s">
        <v>515</v>
      </c>
      <c r="C168" s="39" t="s">
        <v>516</v>
      </c>
      <c r="D168" s="40" t="s">
        <v>517</v>
      </c>
      <c r="E168" s="39" t="s">
        <v>518</v>
      </c>
      <c r="F168" s="39">
        <v>4</v>
      </c>
      <c r="G168" s="39" t="s">
        <v>355</v>
      </c>
      <c r="H168" s="39" t="s">
        <v>517</v>
      </c>
      <c r="I168" s="44">
        <v>404545</v>
      </c>
      <c r="J168" s="41">
        <v>1</v>
      </c>
      <c r="K168" s="42">
        <v>1</v>
      </c>
      <c r="L168" s="41">
        <v>1</v>
      </c>
      <c r="M168" s="43" t="s">
        <v>27</v>
      </c>
      <c r="N168" s="41">
        <v>0</v>
      </c>
      <c r="O168" s="43" t="s">
        <v>27</v>
      </c>
      <c r="P168" s="41">
        <v>0</v>
      </c>
      <c r="Q168" s="43" t="s">
        <v>106</v>
      </c>
      <c r="R168" s="41">
        <v>1</v>
      </c>
      <c r="S168" s="74">
        <v>2</v>
      </c>
      <c r="T168" s="75">
        <v>13421.62</v>
      </c>
      <c r="U168" s="75">
        <v>1663.51</v>
      </c>
      <c r="V168" s="75">
        <v>11758.11</v>
      </c>
      <c r="W168" s="75">
        <v>979.84</v>
      </c>
      <c r="X168" s="75">
        <v>13.673499999999999</v>
      </c>
      <c r="Y168" s="92">
        <v>27</v>
      </c>
      <c r="Z168" s="75">
        <v>0</v>
      </c>
      <c r="AA168" s="92"/>
      <c r="AB168" s="97"/>
      <c r="AC168" s="98"/>
      <c r="AD168" s="31"/>
      <c r="AE168" s="75" t="s">
        <v>872</v>
      </c>
      <c r="AF168" s="75" t="s">
        <v>872</v>
      </c>
      <c r="AG168" s="92"/>
      <c r="AH168" s="92">
        <v>27</v>
      </c>
      <c r="AI168" s="31"/>
      <c r="AJ168" s="75"/>
      <c r="AK168" s="75">
        <f t="shared" si="4"/>
        <v>13.673499999999999</v>
      </c>
      <c r="AL168" s="75">
        <f t="shared" si="5"/>
        <v>11771.783500000001</v>
      </c>
      <c r="AN168" s="250"/>
      <c r="AO168" s="250"/>
    </row>
    <row r="169" spans="1:41" s="14" customFormat="1" x14ac:dyDescent="0.25">
      <c r="A169" s="39" t="s">
        <v>351</v>
      </c>
      <c r="B169" s="46" t="s">
        <v>384</v>
      </c>
      <c r="C169" s="39" t="s">
        <v>40</v>
      </c>
      <c r="D169" s="40" t="s">
        <v>40</v>
      </c>
      <c r="E169" s="40" t="s">
        <v>40</v>
      </c>
      <c r="F169" s="39"/>
      <c r="G169" s="39"/>
      <c r="H169" s="39"/>
      <c r="I169" s="39">
        <v>401646</v>
      </c>
      <c r="J169" s="41">
        <v>0</v>
      </c>
      <c r="K169" s="42">
        <v>0</v>
      </c>
      <c r="L169" s="41">
        <v>0</v>
      </c>
      <c r="M169" s="43" t="s">
        <v>27</v>
      </c>
      <c r="N169" s="41">
        <v>0</v>
      </c>
      <c r="O169" s="43" t="s">
        <v>27</v>
      </c>
      <c r="P169" s="41">
        <v>0</v>
      </c>
      <c r="Q169" s="43" t="s">
        <v>27</v>
      </c>
      <c r="R169" s="41">
        <v>0</v>
      </c>
      <c r="S169" s="74">
        <v>0</v>
      </c>
      <c r="T169" s="75">
        <v>0</v>
      </c>
      <c r="U169" s="75">
        <v>0</v>
      </c>
      <c r="V169" s="75">
        <v>0</v>
      </c>
      <c r="W169" s="75">
        <v>0</v>
      </c>
      <c r="X169" s="75">
        <v>34.952500000000001</v>
      </c>
      <c r="Y169" s="92">
        <v>24</v>
      </c>
      <c r="Z169" s="75">
        <v>0</v>
      </c>
      <c r="AA169" s="92"/>
      <c r="AB169" s="97"/>
      <c r="AC169" s="98"/>
      <c r="AD169" s="31"/>
      <c r="AE169" s="75" t="s">
        <v>872</v>
      </c>
      <c r="AF169" s="75" t="s">
        <v>872</v>
      </c>
      <c r="AG169" s="92"/>
      <c r="AH169" s="92">
        <v>24</v>
      </c>
      <c r="AI169" s="31"/>
      <c r="AJ169" s="75"/>
      <c r="AK169" s="75">
        <f t="shared" si="4"/>
        <v>34.952500000000001</v>
      </c>
      <c r="AL169" s="75">
        <f t="shared" si="5"/>
        <v>34.952500000000001</v>
      </c>
      <c r="AN169" s="250"/>
      <c r="AO169" s="250"/>
    </row>
    <row r="170" spans="1:41" s="14" customFormat="1" x14ac:dyDescent="0.25">
      <c r="A170" s="39" t="s">
        <v>351</v>
      </c>
      <c r="B170" s="46" t="s">
        <v>422</v>
      </c>
      <c r="C170" s="39" t="s">
        <v>40</v>
      </c>
      <c r="D170" s="39" t="s">
        <v>40</v>
      </c>
      <c r="E170" s="40" t="s">
        <v>40</v>
      </c>
      <c r="F170" s="39"/>
      <c r="G170" s="39" t="s">
        <v>371</v>
      </c>
      <c r="H170" s="39" t="s">
        <v>423</v>
      </c>
      <c r="I170" s="39" t="s">
        <v>424</v>
      </c>
      <c r="J170" s="41">
        <v>0</v>
      </c>
      <c r="K170" s="42">
        <v>0</v>
      </c>
      <c r="L170" s="41">
        <v>0</v>
      </c>
      <c r="M170" s="43" t="s">
        <v>27</v>
      </c>
      <c r="N170" s="41">
        <v>0</v>
      </c>
      <c r="O170" s="43" t="s">
        <v>27</v>
      </c>
      <c r="P170" s="41">
        <v>0</v>
      </c>
      <c r="Q170" s="43" t="s">
        <v>27</v>
      </c>
      <c r="R170" s="41">
        <v>0</v>
      </c>
      <c r="S170" s="74">
        <v>0</v>
      </c>
      <c r="T170" s="75">
        <v>0</v>
      </c>
      <c r="U170" s="75">
        <v>0</v>
      </c>
      <c r="V170" s="75">
        <v>0</v>
      </c>
      <c r="W170" s="75">
        <v>0</v>
      </c>
      <c r="X170" s="75">
        <v>0</v>
      </c>
      <c r="Y170" s="92"/>
      <c r="Z170" s="75">
        <v>0</v>
      </c>
      <c r="AA170" s="92"/>
      <c r="AB170" s="97"/>
      <c r="AC170" s="98"/>
      <c r="AD170" s="31"/>
      <c r="AE170" s="75" t="s">
        <v>872</v>
      </c>
      <c r="AF170" s="75" t="s">
        <v>872</v>
      </c>
      <c r="AG170" s="92"/>
      <c r="AH170" s="92">
        <v>0</v>
      </c>
      <c r="AI170" s="31"/>
      <c r="AJ170" s="75"/>
      <c r="AK170" s="75">
        <f t="shared" si="4"/>
        <v>0</v>
      </c>
      <c r="AL170" s="75">
        <f t="shared" si="5"/>
        <v>0</v>
      </c>
      <c r="AN170" s="250"/>
      <c r="AO170" s="250"/>
    </row>
    <row r="171" spans="1:41" s="14" customFormat="1" x14ac:dyDescent="0.25">
      <c r="A171" s="39" t="s">
        <v>351</v>
      </c>
      <c r="B171" s="46" t="s">
        <v>425</v>
      </c>
      <c r="C171" s="39" t="s">
        <v>40</v>
      </c>
      <c r="D171" s="40" t="s">
        <v>40</v>
      </c>
      <c r="E171" s="40" t="s">
        <v>40</v>
      </c>
      <c r="F171" s="39"/>
      <c r="G171" s="39" t="s">
        <v>371</v>
      </c>
      <c r="H171" s="39" t="s">
        <v>426</v>
      </c>
      <c r="I171" s="39">
        <v>401615</v>
      </c>
      <c r="J171" s="41">
        <v>0</v>
      </c>
      <c r="K171" s="42">
        <v>0</v>
      </c>
      <c r="L171" s="41">
        <v>0</v>
      </c>
      <c r="M171" s="43" t="s">
        <v>27</v>
      </c>
      <c r="N171" s="41">
        <v>0</v>
      </c>
      <c r="O171" s="43" t="s">
        <v>27</v>
      </c>
      <c r="P171" s="41">
        <v>0</v>
      </c>
      <c r="Q171" s="43" t="s">
        <v>27</v>
      </c>
      <c r="R171" s="41">
        <v>0</v>
      </c>
      <c r="S171" s="74">
        <v>0</v>
      </c>
      <c r="T171" s="75">
        <v>0</v>
      </c>
      <c r="U171" s="75">
        <v>0</v>
      </c>
      <c r="V171" s="75">
        <v>0</v>
      </c>
      <c r="W171" s="75">
        <v>0</v>
      </c>
      <c r="X171" s="75">
        <v>0</v>
      </c>
      <c r="Y171" s="92"/>
      <c r="Z171" s="75">
        <v>0</v>
      </c>
      <c r="AA171" s="92"/>
      <c r="AB171" s="97"/>
      <c r="AC171" s="98"/>
      <c r="AD171" s="31"/>
      <c r="AE171" s="75" t="s">
        <v>872</v>
      </c>
      <c r="AF171" s="75" t="s">
        <v>872</v>
      </c>
      <c r="AG171" s="92"/>
      <c r="AH171" s="92">
        <v>0</v>
      </c>
      <c r="AI171" s="31"/>
      <c r="AJ171" s="75"/>
      <c r="AK171" s="75">
        <f t="shared" si="4"/>
        <v>0</v>
      </c>
      <c r="AL171" s="75">
        <f t="shared" si="5"/>
        <v>0</v>
      </c>
      <c r="AN171" s="250"/>
      <c r="AO171" s="250"/>
    </row>
    <row r="172" spans="1:41" s="14" customFormat="1" x14ac:dyDescent="0.25">
      <c r="A172" s="39" t="s">
        <v>351</v>
      </c>
      <c r="B172" s="46" t="s">
        <v>438</v>
      </c>
      <c r="C172" s="39" t="s">
        <v>40</v>
      </c>
      <c r="D172" s="40" t="s">
        <v>40</v>
      </c>
      <c r="E172" s="40" t="s">
        <v>40</v>
      </c>
      <c r="F172" s="39"/>
      <c r="G172" s="39"/>
      <c r="H172" s="39"/>
      <c r="I172" s="39" t="s">
        <v>431</v>
      </c>
      <c r="J172" s="41">
        <v>0</v>
      </c>
      <c r="K172" s="42">
        <v>0</v>
      </c>
      <c r="L172" s="41">
        <v>0</v>
      </c>
      <c r="M172" s="43" t="s">
        <v>27</v>
      </c>
      <c r="N172" s="41">
        <v>0</v>
      </c>
      <c r="O172" s="43" t="s">
        <v>27</v>
      </c>
      <c r="P172" s="41">
        <v>0</v>
      </c>
      <c r="Q172" s="43" t="s">
        <v>27</v>
      </c>
      <c r="R172" s="41">
        <v>0</v>
      </c>
      <c r="S172" s="74">
        <v>0</v>
      </c>
      <c r="T172" s="75">
        <v>0</v>
      </c>
      <c r="U172" s="75">
        <v>0</v>
      </c>
      <c r="V172" s="75">
        <v>0</v>
      </c>
      <c r="W172" s="75">
        <v>0</v>
      </c>
      <c r="X172" s="75">
        <v>21.258500000000002</v>
      </c>
      <c r="Y172" s="92">
        <v>33</v>
      </c>
      <c r="Z172" s="75">
        <v>3.8437499999999996</v>
      </c>
      <c r="AA172" s="92">
        <v>1</v>
      </c>
      <c r="AB172" s="97"/>
      <c r="AC172" s="98"/>
      <c r="AD172" s="31">
        <v>3.72</v>
      </c>
      <c r="AE172" s="75" t="s">
        <v>872</v>
      </c>
      <c r="AF172" s="75" t="s">
        <v>872</v>
      </c>
      <c r="AG172" s="92">
        <v>1</v>
      </c>
      <c r="AH172" s="92">
        <v>35</v>
      </c>
      <c r="AI172" s="31"/>
      <c r="AJ172" s="75"/>
      <c r="AK172" s="75">
        <f t="shared" si="4"/>
        <v>28.82225</v>
      </c>
      <c r="AL172" s="75">
        <f t="shared" si="5"/>
        <v>28.82225</v>
      </c>
      <c r="AN172" s="250"/>
      <c r="AO172" s="250"/>
    </row>
    <row r="173" spans="1:41" s="14" customFormat="1" x14ac:dyDescent="0.25">
      <c r="A173" s="39" t="s">
        <v>351</v>
      </c>
      <c r="B173" s="46" t="s">
        <v>465</v>
      </c>
      <c r="C173" s="39" t="s">
        <v>40</v>
      </c>
      <c r="D173" s="40" t="s">
        <v>40</v>
      </c>
      <c r="E173" s="40" t="s">
        <v>40</v>
      </c>
      <c r="F173" s="39"/>
      <c r="G173" s="39"/>
      <c r="H173" s="39"/>
      <c r="I173" s="39" t="s">
        <v>462</v>
      </c>
      <c r="J173" s="41">
        <v>0</v>
      </c>
      <c r="K173" s="42">
        <v>0</v>
      </c>
      <c r="L173" s="41">
        <v>0</v>
      </c>
      <c r="M173" s="43" t="s">
        <v>27</v>
      </c>
      <c r="N173" s="41">
        <v>0</v>
      </c>
      <c r="O173" s="43" t="s">
        <v>27</v>
      </c>
      <c r="P173" s="41">
        <v>0</v>
      </c>
      <c r="Q173" s="43" t="s">
        <v>27</v>
      </c>
      <c r="R173" s="41">
        <v>0</v>
      </c>
      <c r="S173" s="74">
        <v>0</v>
      </c>
      <c r="T173" s="75">
        <v>0</v>
      </c>
      <c r="U173" s="75">
        <v>0</v>
      </c>
      <c r="V173" s="75">
        <v>0</v>
      </c>
      <c r="W173" s="75">
        <v>0</v>
      </c>
      <c r="X173" s="75">
        <v>610.94099999999992</v>
      </c>
      <c r="Y173" s="92">
        <v>623</v>
      </c>
      <c r="Z173" s="75">
        <v>99.578749999999985</v>
      </c>
      <c r="AA173" s="92">
        <v>16</v>
      </c>
      <c r="AB173" s="97"/>
      <c r="AC173" s="98"/>
      <c r="AD173" s="31">
        <v>4.42</v>
      </c>
      <c r="AE173" s="75" t="s">
        <v>872</v>
      </c>
      <c r="AF173" s="75" t="s">
        <v>872</v>
      </c>
      <c r="AG173" s="92">
        <v>16</v>
      </c>
      <c r="AH173" s="92">
        <v>655</v>
      </c>
      <c r="AI173" s="31"/>
      <c r="AJ173" s="75"/>
      <c r="AK173" s="75">
        <f t="shared" si="4"/>
        <v>714.93974999999989</v>
      </c>
      <c r="AL173" s="75">
        <f t="shared" si="5"/>
        <v>714.93974999999989</v>
      </c>
      <c r="AN173" s="250"/>
      <c r="AO173" s="250"/>
    </row>
    <row r="174" spans="1:41" s="14" customFormat="1" x14ac:dyDescent="0.25">
      <c r="A174" s="39" t="s">
        <v>351</v>
      </c>
      <c r="B174" s="46" t="s">
        <v>466</v>
      </c>
      <c r="C174" s="39" t="s">
        <v>40</v>
      </c>
      <c r="D174" s="40" t="s">
        <v>40</v>
      </c>
      <c r="E174" s="40" t="s">
        <v>40</v>
      </c>
      <c r="F174" s="39"/>
      <c r="G174" s="39"/>
      <c r="H174" s="39"/>
      <c r="I174" s="39" t="s">
        <v>467</v>
      </c>
      <c r="J174" s="41">
        <v>0</v>
      </c>
      <c r="K174" s="42">
        <v>0</v>
      </c>
      <c r="L174" s="41">
        <v>0</v>
      </c>
      <c r="M174" s="43" t="s">
        <v>27</v>
      </c>
      <c r="N174" s="41">
        <v>0</v>
      </c>
      <c r="O174" s="43" t="s">
        <v>27</v>
      </c>
      <c r="P174" s="41">
        <v>0</v>
      </c>
      <c r="Q174" s="43" t="s">
        <v>27</v>
      </c>
      <c r="R174" s="41">
        <v>0</v>
      </c>
      <c r="S174" s="74">
        <v>0</v>
      </c>
      <c r="T174" s="75">
        <v>0</v>
      </c>
      <c r="U174" s="75">
        <v>0</v>
      </c>
      <c r="V174" s="75">
        <v>0</v>
      </c>
      <c r="W174" s="75">
        <v>0</v>
      </c>
      <c r="X174" s="75">
        <v>0</v>
      </c>
      <c r="Y174" s="92"/>
      <c r="Z174" s="75">
        <v>0</v>
      </c>
      <c r="AA174" s="92"/>
      <c r="AB174" s="97"/>
      <c r="AC174" s="98"/>
      <c r="AD174" s="31"/>
      <c r="AE174" s="75" t="s">
        <v>872</v>
      </c>
      <c r="AF174" s="75" t="s">
        <v>872</v>
      </c>
      <c r="AG174" s="92"/>
      <c r="AH174" s="92">
        <v>0</v>
      </c>
      <c r="AI174" s="31"/>
      <c r="AJ174" s="75"/>
      <c r="AK174" s="75">
        <f t="shared" si="4"/>
        <v>0</v>
      </c>
      <c r="AL174" s="75">
        <f t="shared" si="5"/>
        <v>0</v>
      </c>
      <c r="AN174" s="250"/>
      <c r="AO174" s="250"/>
    </row>
    <row r="175" spans="1:41" s="14" customFormat="1" x14ac:dyDescent="0.25">
      <c r="A175" s="39" t="s">
        <v>351</v>
      </c>
      <c r="B175" s="46" t="s">
        <v>481</v>
      </c>
      <c r="C175" s="39" t="s">
        <v>40</v>
      </c>
      <c r="D175" s="40" t="s">
        <v>40</v>
      </c>
      <c r="E175" s="40" t="s">
        <v>40</v>
      </c>
      <c r="F175" s="39"/>
      <c r="G175" s="39" t="s">
        <v>482</v>
      </c>
      <c r="H175" s="39" t="s">
        <v>483</v>
      </c>
      <c r="I175" s="39" t="s">
        <v>484</v>
      </c>
      <c r="J175" s="41">
        <v>0</v>
      </c>
      <c r="K175" s="42">
        <v>0</v>
      </c>
      <c r="L175" s="41">
        <v>0</v>
      </c>
      <c r="M175" s="43" t="s">
        <v>27</v>
      </c>
      <c r="N175" s="41">
        <v>0</v>
      </c>
      <c r="O175" s="43" t="s">
        <v>27</v>
      </c>
      <c r="P175" s="41">
        <v>0</v>
      </c>
      <c r="Q175" s="43" t="s">
        <v>27</v>
      </c>
      <c r="R175" s="41">
        <v>0</v>
      </c>
      <c r="S175" s="74">
        <v>0</v>
      </c>
      <c r="T175" s="75">
        <v>0</v>
      </c>
      <c r="U175" s="75">
        <v>0</v>
      </c>
      <c r="V175" s="75">
        <v>0</v>
      </c>
      <c r="W175" s="75">
        <v>0</v>
      </c>
      <c r="X175" s="75">
        <v>63.539749999999998</v>
      </c>
      <c r="Y175" s="92">
        <v>209</v>
      </c>
      <c r="Z175" s="75">
        <v>0</v>
      </c>
      <c r="AA175" s="92"/>
      <c r="AB175" s="97"/>
      <c r="AC175" s="98"/>
      <c r="AD175" s="31"/>
      <c r="AE175" s="75" t="s">
        <v>872</v>
      </c>
      <c r="AF175" s="75" t="s">
        <v>872</v>
      </c>
      <c r="AG175" s="92"/>
      <c r="AH175" s="92">
        <v>209</v>
      </c>
      <c r="AI175" s="31"/>
      <c r="AJ175" s="75"/>
      <c r="AK175" s="75">
        <f t="shared" si="4"/>
        <v>63.539749999999998</v>
      </c>
      <c r="AL175" s="75">
        <f t="shared" si="5"/>
        <v>63.539749999999998</v>
      </c>
      <c r="AN175" s="250"/>
      <c r="AO175" s="250"/>
    </row>
    <row r="176" spans="1:41" s="14" customFormat="1" x14ac:dyDescent="0.25">
      <c r="A176" s="39" t="s">
        <v>351</v>
      </c>
      <c r="B176" s="46" t="s">
        <v>495</v>
      </c>
      <c r="C176" s="39" t="s">
        <v>40</v>
      </c>
      <c r="D176" s="40" t="s">
        <v>40</v>
      </c>
      <c r="E176" s="40" t="s">
        <v>40</v>
      </c>
      <c r="F176" s="39"/>
      <c r="G176" s="39"/>
      <c r="H176" s="39"/>
      <c r="I176" s="39" t="s">
        <v>458</v>
      </c>
      <c r="J176" s="41">
        <v>0</v>
      </c>
      <c r="K176" s="42">
        <v>0</v>
      </c>
      <c r="L176" s="41">
        <v>0</v>
      </c>
      <c r="M176" s="43" t="s">
        <v>27</v>
      </c>
      <c r="N176" s="41">
        <v>0</v>
      </c>
      <c r="O176" s="43" t="s">
        <v>27</v>
      </c>
      <c r="P176" s="41">
        <v>0</v>
      </c>
      <c r="Q176" s="43" t="s">
        <v>27</v>
      </c>
      <c r="R176" s="41">
        <v>0</v>
      </c>
      <c r="S176" s="74">
        <v>0</v>
      </c>
      <c r="T176" s="75">
        <v>0</v>
      </c>
      <c r="U176" s="75">
        <v>0</v>
      </c>
      <c r="V176" s="75">
        <v>0</v>
      </c>
      <c r="W176" s="75">
        <v>0</v>
      </c>
      <c r="X176" s="75">
        <v>0</v>
      </c>
      <c r="Y176" s="92"/>
      <c r="Z176" s="75">
        <v>0</v>
      </c>
      <c r="AA176" s="92"/>
      <c r="AB176" s="97"/>
      <c r="AC176" s="98"/>
      <c r="AD176" s="31"/>
      <c r="AE176" s="75" t="s">
        <v>872</v>
      </c>
      <c r="AF176" s="75" t="s">
        <v>872</v>
      </c>
      <c r="AG176" s="92"/>
      <c r="AH176" s="92">
        <v>0</v>
      </c>
      <c r="AI176" s="31"/>
      <c r="AJ176" s="75"/>
      <c r="AK176" s="75">
        <f t="shared" si="4"/>
        <v>0</v>
      </c>
      <c r="AL176" s="75">
        <f t="shared" si="5"/>
        <v>0</v>
      </c>
      <c r="AN176" s="250"/>
      <c r="AO176" s="250"/>
    </row>
    <row r="177" spans="1:41" s="14" customFormat="1" ht="30" x14ac:dyDescent="0.25">
      <c r="A177" s="39" t="s">
        <v>351</v>
      </c>
      <c r="B177" s="46" t="s">
        <v>496</v>
      </c>
      <c r="C177" s="39" t="s">
        <v>40</v>
      </c>
      <c r="D177" s="40" t="s">
        <v>40</v>
      </c>
      <c r="E177" s="40" t="s">
        <v>40</v>
      </c>
      <c r="F177" s="39"/>
      <c r="G177" s="39" t="s">
        <v>497</v>
      </c>
      <c r="H177" s="39" t="s">
        <v>498</v>
      </c>
      <c r="I177" s="39">
        <v>403615</v>
      </c>
      <c r="J177" s="41">
        <v>0</v>
      </c>
      <c r="K177" s="42">
        <v>0</v>
      </c>
      <c r="L177" s="41">
        <v>0</v>
      </c>
      <c r="M177" s="43" t="s">
        <v>27</v>
      </c>
      <c r="N177" s="41">
        <v>0</v>
      </c>
      <c r="O177" s="43" t="s">
        <v>27</v>
      </c>
      <c r="P177" s="41">
        <v>0</v>
      </c>
      <c r="Q177" s="43" t="s">
        <v>27</v>
      </c>
      <c r="R177" s="41">
        <v>0</v>
      </c>
      <c r="S177" s="74">
        <v>0</v>
      </c>
      <c r="T177" s="75">
        <v>0</v>
      </c>
      <c r="U177" s="75">
        <v>0</v>
      </c>
      <c r="V177" s="75">
        <v>0</v>
      </c>
      <c r="W177" s="75">
        <v>0</v>
      </c>
      <c r="X177" s="75">
        <v>74.753249999999994</v>
      </c>
      <c r="Y177" s="92">
        <v>194</v>
      </c>
      <c r="Z177" s="75">
        <v>0</v>
      </c>
      <c r="AA177" s="92"/>
      <c r="AB177" s="97"/>
      <c r="AC177" s="98"/>
      <c r="AD177" s="31"/>
      <c r="AE177" s="75" t="s">
        <v>872</v>
      </c>
      <c r="AF177" s="75" t="s">
        <v>872</v>
      </c>
      <c r="AG177" s="92"/>
      <c r="AH177" s="92">
        <v>194</v>
      </c>
      <c r="AI177" s="31"/>
      <c r="AJ177" s="75"/>
      <c r="AK177" s="75">
        <f t="shared" si="4"/>
        <v>74.753249999999994</v>
      </c>
      <c r="AL177" s="75">
        <f t="shared" si="5"/>
        <v>74.753249999999994</v>
      </c>
      <c r="AN177" s="250"/>
      <c r="AO177" s="250"/>
    </row>
    <row r="178" spans="1:41" s="14" customFormat="1" x14ac:dyDescent="0.25">
      <c r="A178" s="39" t="s">
        <v>351</v>
      </c>
      <c r="B178" s="38" t="s">
        <v>511</v>
      </c>
      <c r="C178" s="39" t="s">
        <v>40</v>
      </c>
      <c r="D178" s="40" t="s">
        <v>40</v>
      </c>
      <c r="E178" s="39" t="s">
        <v>512</v>
      </c>
      <c r="F178" s="39"/>
      <c r="G178" s="39"/>
      <c r="H178" s="39" t="s">
        <v>513</v>
      </c>
      <c r="I178" s="39" t="s">
        <v>514</v>
      </c>
      <c r="J178" s="41">
        <v>0</v>
      </c>
      <c r="K178" s="42">
        <v>0</v>
      </c>
      <c r="L178" s="41">
        <v>0</v>
      </c>
      <c r="M178" s="43" t="s">
        <v>27</v>
      </c>
      <c r="N178" s="41">
        <v>0</v>
      </c>
      <c r="O178" s="43" t="s">
        <v>27</v>
      </c>
      <c r="P178" s="41">
        <v>0</v>
      </c>
      <c r="Q178" s="43" t="s">
        <v>27</v>
      </c>
      <c r="R178" s="41">
        <v>0</v>
      </c>
      <c r="S178" s="74">
        <v>0</v>
      </c>
      <c r="T178" s="75">
        <v>0</v>
      </c>
      <c r="U178" s="75">
        <v>0</v>
      </c>
      <c r="V178" s="75">
        <v>0</v>
      </c>
      <c r="W178" s="75">
        <v>0</v>
      </c>
      <c r="X178" s="75">
        <v>3.8437499999999996</v>
      </c>
      <c r="Y178" s="92">
        <v>10</v>
      </c>
      <c r="Z178" s="75">
        <v>0</v>
      </c>
      <c r="AA178" s="92"/>
      <c r="AB178" s="97"/>
      <c r="AC178" s="98"/>
      <c r="AD178" s="31"/>
      <c r="AE178" s="75" t="s">
        <v>872</v>
      </c>
      <c r="AF178" s="75" t="s">
        <v>872</v>
      </c>
      <c r="AG178" s="92"/>
      <c r="AH178" s="92">
        <v>10</v>
      </c>
      <c r="AI178" s="31"/>
      <c r="AJ178" s="75"/>
      <c r="AK178" s="75">
        <f t="shared" si="4"/>
        <v>3.8437499999999996</v>
      </c>
      <c r="AL178" s="75">
        <f t="shared" si="5"/>
        <v>3.8437499999999996</v>
      </c>
      <c r="AN178" s="250"/>
      <c r="AO178" s="250"/>
    </row>
    <row r="179" spans="1:41" s="14" customFormat="1" x14ac:dyDescent="0.25">
      <c r="A179" s="39" t="s">
        <v>351</v>
      </c>
      <c r="B179" s="46" t="s">
        <v>552</v>
      </c>
      <c r="C179" s="39" t="s">
        <v>40</v>
      </c>
      <c r="D179" s="40" t="s">
        <v>40</v>
      </c>
      <c r="E179" s="40" t="s">
        <v>40</v>
      </c>
      <c r="F179" s="39"/>
      <c r="G179" s="39"/>
      <c r="H179" s="39"/>
      <c r="I179" s="39" t="s">
        <v>467</v>
      </c>
      <c r="J179" s="41">
        <v>0</v>
      </c>
      <c r="K179" s="42">
        <v>0</v>
      </c>
      <c r="L179" s="41">
        <v>0</v>
      </c>
      <c r="M179" s="43" t="s">
        <v>27</v>
      </c>
      <c r="N179" s="41">
        <v>0</v>
      </c>
      <c r="O179" s="43" t="s">
        <v>27</v>
      </c>
      <c r="P179" s="41">
        <v>0</v>
      </c>
      <c r="Q179" s="43" t="s">
        <v>27</v>
      </c>
      <c r="R179" s="41">
        <v>0</v>
      </c>
      <c r="S179" s="74">
        <v>0</v>
      </c>
      <c r="T179" s="75">
        <v>0</v>
      </c>
      <c r="U179" s="75">
        <v>0</v>
      </c>
      <c r="V179" s="75">
        <v>0</v>
      </c>
      <c r="W179" s="75">
        <v>0</v>
      </c>
      <c r="X179" s="75">
        <v>0</v>
      </c>
      <c r="Y179" s="92"/>
      <c r="Z179" s="75">
        <v>0</v>
      </c>
      <c r="AA179" s="92"/>
      <c r="AB179" s="97"/>
      <c r="AC179" s="98"/>
      <c r="AD179" s="31"/>
      <c r="AE179" s="75" t="s">
        <v>872</v>
      </c>
      <c r="AF179" s="75" t="s">
        <v>872</v>
      </c>
      <c r="AG179" s="92"/>
      <c r="AH179" s="92">
        <v>0</v>
      </c>
      <c r="AI179" s="31"/>
      <c r="AJ179" s="75"/>
      <c r="AK179" s="75">
        <f t="shared" si="4"/>
        <v>0</v>
      </c>
      <c r="AL179" s="75">
        <f t="shared" si="5"/>
        <v>0</v>
      </c>
      <c r="AN179" s="250"/>
      <c r="AO179" s="250"/>
    </row>
    <row r="180" spans="1:41" s="14" customFormat="1" x14ac:dyDescent="0.25">
      <c r="A180" s="39" t="s">
        <v>351</v>
      </c>
      <c r="B180" s="46" t="s">
        <v>568</v>
      </c>
      <c r="C180" s="39" t="s">
        <v>40</v>
      </c>
      <c r="D180" s="40" t="s">
        <v>40</v>
      </c>
      <c r="E180" s="40" t="s">
        <v>40</v>
      </c>
      <c r="F180" s="39"/>
      <c r="G180" s="39" t="s">
        <v>569</v>
      </c>
      <c r="H180" s="39" t="s">
        <v>570</v>
      </c>
      <c r="I180" s="39" t="s">
        <v>571</v>
      </c>
      <c r="J180" s="41">
        <v>0</v>
      </c>
      <c r="K180" s="42">
        <v>0</v>
      </c>
      <c r="L180" s="41">
        <v>0</v>
      </c>
      <c r="M180" s="43" t="s">
        <v>27</v>
      </c>
      <c r="N180" s="41">
        <v>0</v>
      </c>
      <c r="O180" s="43" t="s">
        <v>27</v>
      </c>
      <c r="P180" s="41">
        <v>0</v>
      </c>
      <c r="Q180" s="43" t="s">
        <v>27</v>
      </c>
      <c r="R180" s="41">
        <v>0</v>
      </c>
      <c r="S180" s="74">
        <v>0</v>
      </c>
      <c r="T180" s="75">
        <v>0</v>
      </c>
      <c r="U180" s="75">
        <v>0</v>
      </c>
      <c r="V180" s="75">
        <v>0</v>
      </c>
      <c r="W180" s="75">
        <v>0</v>
      </c>
      <c r="X180" s="75">
        <v>36.038999999999994</v>
      </c>
      <c r="Y180" s="92">
        <v>94</v>
      </c>
      <c r="Z180" s="75">
        <v>0</v>
      </c>
      <c r="AA180" s="92"/>
      <c r="AB180" s="97"/>
      <c r="AC180" s="98"/>
      <c r="AD180" s="31"/>
      <c r="AE180" s="75" t="s">
        <v>872</v>
      </c>
      <c r="AF180" s="75" t="s">
        <v>872</v>
      </c>
      <c r="AG180" s="92"/>
      <c r="AH180" s="92">
        <v>94</v>
      </c>
      <c r="AI180" s="31"/>
      <c r="AJ180" s="75"/>
      <c r="AK180" s="75">
        <f t="shared" si="4"/>
        <v>36.038999999999994</v>
      </c>
      <c r="AL180" s="75">
        <f t="shared" si="5"/>
        <v>36.038999999999994</v>
      </c>
      <c r="AN180" s="250"/>
      <c r="AO180" s="250"/>
    </row>
    <row r="181" spans="1:41" s="14" customFormat="1" x14ac:dyDescent="0.25">
      <c r="A181" s="39" t="s">
        <v>351</v>
      </c>
      <c r="B181" s="46" t="s">
        <v>626</v>
      </c>
      <c r="C181" s="39" t="s">
        <v>40</v>
      </c>
      <c r="D181" s="40" t="s">
        <v>40</v>
      </c>
      <c r="E181" s="40" t="s">
        <v>40</v>
      </c>
      <c r="F181" s="39"/>
      <c r="G181" s="39"/>
      <c r="H181" s="39"/>
      <c r="I181" s="39">
        <v>406550</v>
      </c>
      <c r="J181" s="41">
        <v>0</v>
      </c>
      <c r="K181" s="42">
        <v>0</v>
      </c>
      <c r="L181" s="41">
        <v>0</v>
      </c>
      <c r="M181" s="43" t="s">
        <v>27</v>
      </c>
      <c r="N181" s="41">
        <v>0</v>
      </c>
      <c r="O181" s="43" t="s">
        <v>27</v>
      </c>
      <c r="P181" s="41">
        <v>0</v>
      </c>
      <c r="Q181" s="43" t="s">
        <v>27</v>
      </c>
      <c r="R181" s="41">
        <v>0</v>
      </c>
      <c r="S181" s="74">
        <v>0</v>
      </c>
      <c r="T181" s="75">
        <v>0</v>
      </c>
      <c r="U181" s="75">
        <v>0</v>
      </c>
      <c r="V181" s="75">
        <v>0</v>
      </c>
      <c r="W181" s="75">
        <v>0</v>
      </c>
      <c r="X181" s="75">
        <v>832.82274999999993</v>
      </c>
      <c r="Y181" s="92">
        <v>2067</v>
      </c>
      <c r="Z181" s="75">
        <v>6.9187499999999993</v>
      </c>
      <c r="AA181" s="92">
        <v>2</v>
      </c>
      <c r="AB181" s="97"/>
      <c r="AC181" s="98"/>
      <c r="AD181" s="31"/>
      <c r="AE181" s="75" t="s">
        <v>872</v>
      </c>
      <c r="AF181" s="75" t="s">
        <v>872</v>
      </c>
      <c r="AG181" s="92">
        <v>2</v>
      </c>
      <c r="AH181" s="92">
        <v>2071</v>
      </c>
      <c r="AI181" s="31"/>
      <c r="AJ181" s="75"/>
      <c r="AK181" s="75">
        <f t="shared" si="4"/>
        <v>839.74149999999997</v>
      </c>
      <c r="AL181" s="75">
        <f t="shared" si="5"/>
        <v>839.74149999999997</v>
      </c>
      <c r="AN181" s="250"/>
      <c r="AO181" s="250"/>
    </row>
    <row r="182" spans="1:41" s="14" customFormat="1" x14ac:dyDescent="0.25">
      <c r="A182" s="39" t="s">
        <v>351</v>
      </c>
      <c r="B182" s="46" t="s">
        <v>657</v>
      </c>
      <c r="C182" s="39" t="s">
        <v>40</v>
      </c>
      <c r="D182" s="40" t="s">
        <v>40</v>
      </c>
      <c r="E182" s="40" t="s">
        <v>40</v>
      </c>
      <c r="F182" s="39"/>
      <c r="G182" s="39"/>
      <c r="H182" s="39"/>
      <c r="I182" s="39">
        <v>405760</v>
      </c>
      <c r="J182" s="41">
        <v>0</v>
      </c>
      <c r="K182" s="42">
        <v>0</v>
      </c>
      <c r="L182" s="41">
        <v>0</v>
      </c>
      <c r="M182" s="43" t="s">
        <v>27</v>
      </c>
      <c r="N182" s="41">
        <v>0</v>
      </c>
      <c r="O182" s="43" t="s">
        <v>27</v>
      </c>
      <c r="P182" s="41">
        <v>0</v>
      </c>
      <c r="Q182" s="43" t="s">
        <v>27</v>
      </c>
      <c r="R182" s="41">
        <v>0</v>
      </c>
      <c r="S182" s="74">
        <v>0</v>
      </c>
      <c r="T182" s="75">
        <v>0</v>
      </c>
      <c r="U182" s="75">
        <v>0</v>
      </c>
      <c r="V182" s="75">
        <v>0</v>
      </c>
      <c r="W182" s="75">
        <v>0</v>
      </c>
      <c r="X182" s="75">
        <v>45.110250000000001</v>
      </c>
      <c r="Y182" s="92">
        <v>68</v>
      </c>
      <c r="Z182" s="75">
        <v>16.922750000000001</v>
      </c>
      <c r="AA182" s="92">
        <v>3</v>
      </c>
      <c r="AB182" s="97"/>
      <c r="AC182" s="98"/>
      <c r="AD182" s="31">
        <v>15.68</v>
      </c>
      <c r="AE182" s="75" t="s">
        <v>872</v>
      </c>
      <c r="AF182" s="75" t="s">
        <v>872</v>
      </c>
      <c r="AG182" s="92">
        <v>3</v>
      </c>
      <c r="AH182" s="92">
        <v>74</v>
      </c>
      <c r="AI182" s="31"/>
      <c r="AJ182" s="75"/>
      <c r="AK182" s="75">
        <f t="shared" si="4"/>
        <v>77.712999999999994</v>
      </c>
      <c r="AL182" s="75">
        <f t="shared" si="5"/>
        <v>77.712999999999994</v>
      </c>
      <c r="AN182" s="250"/>
      <c r="AO182" s="250"/>
    </row>
    <row r="183" spans="1:41" s="14" customFormat="1" x14ac:dyDescent="0.25">
      <c r="A183" s="39" t="s">
        <v>351</v>
      </c>
      <c r="B183" s="46" t="s">
        <v>612</v>
      </c>
      <c r="C183" s="39" t="s">
        <v>613</v>
      </c>
      <c r="D183" s="40" t="s">
        <v>614</v>
      </c>
      <c r="E183" s="39" t="s">
        <v>615</v>
      </c>
      <c r="F183" s="39">
        <v>1</v>
      </c>
      <c r="G183" s="39" t="s">
        <v>371</v>
      </c>
      <c r="H183" s="39" t="s">
        <v>616</v>
      </c>
      <c r="I183" s="39">
        <v>404420</v>
      </c>
      <c r="J183" s="41">
        <v>1</v>
      </c>
      <c r="K183" s="42">
        <v>1</v>
      </c>
      <c r="L183" s="41">
        <v>1</v>
      </c>
      <c r="M183" s="43" t="s">
        <v>27</v>
      </c>
      <c r="N183" s="41">
        <v>0</v>
      </c>
      <c r="O183" s="43" t="s">
        <v>27</v>
      </c>
      <c r="P183" s="41">
        <v>0</v>
      </c>
      <c r="Q183" s="43" t="s">
        <v>27</v>
      </c>
      <c r="R183" s="41">
        <v>0</v>
      </c>
      <c r="S183" s="74">
        <v>1</v>
      </c>
      <c r="T183" s="75">
        <v>6710.81</v>
      </c>
      <c r="U183" s="75">
        <v>831.75</v>
      </c>
      <c r="V183" s="75">
        <v>5879.06</v>
      </c>
      <c r="W183" s="75">
        <v>489.92</v>
      </c>
      <c r="X183" s="75">
        <v>7324.8652499999989</v>
      </c>
      <c r="Y183" s="92">
        <v>20491</v>
      </c>
      <c r="Z183" s="75">
        <v>0</v>
      </c>
      <c r="AA183" s="92"/>
      <c r="AB183" s="97"/>
      <c r="AC183" s="98"/>
      <c r="AD183" s="31"/>
      <c r="AE183" s="75">
        <v>1303.0722499999999</v>
      </c>
      <c r="AF183" s="75">
        <v>34.675749999999994</v>
      </c>
      <c r="AG183" s="92"/>
      <c r="AH183" s="92">
        <v>20491</v>
      </c>
      <c r="AI183" s="31"/>
      <c r="AJ183" s="75"/>
      <c r="AK183" s="75">
        <f t="shared" si="4"/>
        <v>8662.6132499999985</v>
      </c>
      <c r="AL183" s="75">
        <f t="shared" si="5"/>
        <v>14541.67325</v>
      </c>
      <c r="AN183" s="250"/>
      <c r="AO183" s="250"/>
    </row>
    <row r="184" spans="1:41" s="14" customFormat="1" ht="30" x14ac:dyDescent="0.25">
      <c r="A184" s="39" t="s">
        <v>351</v>
      </c>
      <c r="B184" s="38" t="s">
        <v>357</v>
      </c>
      <c r="C184" s="39" t="s">
        <v>358</v>
      </c>
      <c r="D184" s="40" t="s">
        <v>359</v>
      </c>
      <c r="E184" s="39" t="s">
        <v>360</v>
      </c>
      <c r="F184" s="39">
        <v>3</v>
      </c>
      <c r="G184" s="39" t="s">
        <v>355</v>
      </c>
      <c r="H184" s="39" t="s">
        <v>361</v>
      </c>
      <c r="I184" s="44">
        <v>408245</v>
      </c>
      <c r="J184" s="41">
        <v>0</v>
      </c>
      <c r="K184" s="42">
        <v>1</v>
      </c>
      <c r="L184" s="41">
        <v>0</v>
      </c>
      <c r="M184" s="43" t="s">
        <v>27</v>
      </c>
      <c r="N184" s="41">
        <v>0</v>
      </c>
      <c r="O184" s="43" t="s">
        <v>27</v>
      </c>
      <c r="P184" s="41">
        <v>0</v>
      </c>
      <c r="Q184" s="43" t="s">
        <v>362</v>
      </c>
      <c r="R184" s="41">
        <v>2</v>
      </c>
      <c r="S184" s="74">
        <v>2</v>
      </c>
      <c r="T184" s="75">
        <v>13421.62</v>
      </c>
      <c r="U184" s="75">
        <v>1663.51</v>
      </c>
      <c r="V184" s="75">
        <v>11758.11</v>
      </c>
      <c r="W184" s="75">
        <v>979.84</v>
      </c>
      <c r="X184" s="75">
        <v>3.6284999999999998</v>
      </c>
      <c r="Y184" s="92">
        <v>2</v>
      </c>
      <c r="Z184" s="75">
        <v>0</v>
      </c>
      <c r="AA184" s="92"/>
      <c r="AB184" s="97"/>
      <c r="AC184" s="98"/>
      <c r="AD184" s="31"/>
      <c r="AE184" s="75" t="s">
        <v>872</v>
      </c>
      <c r="AF184" s="75" t="s">
        <v>872</v>
      </c>
      <c r="AG184" s="92"/>
      <c r="AH184" s="92">
        <v>2</v>
      </c>
      <c r="AI184" s="31"/>
      <c r="AJ184" s="75"/>
      <c r="AK184" s="75">
        <f t="shared" si="4"/>
        <v>3.6284999999999998</v>
      </c>
      <c r="AL184" s="75">
        <f t="shared" si="5"/>
        <v>11761.738500000001</v>
      </c>
      <c r="AN184" s="250"/>
      <c r="AO184" s="250"/>
    </row>
    <row r="185" spans="1:41" s="14" customFormat="1" ht="30" x14ac:dyDescent="0.25">
      <c r="A185" s="39" t="s">
        <v>351</v>
      </c>
      <c r="B185" s="38" t="s">
        <v>432</v>
      </c>
      <c r="C185" s="39" t="s">
        <v>433</v>
      </c>
      <c r="D185" s="40" t="s">
        <v>359</v>
      </c>
      <c r="E185" s="39" t="s">
        <v>360</v>
      </c>
      <c r="F185" s="39">
        <v>3</v>
      </c>
      <c r="G185" s="39" t="s">
        <v>355</v>
      </c>
      <c r="H185" s="39" t="s">
        <v>361</v>
      </c>
      <c r="I185" s="44">
        <v>407400</v>
      </c>
      <c r="J185" s="41">
        <v>2</v>
      </c>
      <c r="K185" s="42">
        <v>0.34</v>
      </c>
      <c r="L185" s="41">
        <v>0.68</v>
      </c>
      <c r="M185" s="43" t="s">
        <v>27</v>
      </c>
      <c r="N185" s="41">
        <v>0</v>
      </c>
      <c r="O185" s="43" t="s">
        <v>27</v>
      </c>
      <c r="P185" s="41">
        <v>0</v>
      </c>
      <c r="Q185" s="43" t="s">
        <v>27</v>
      </c>
      <c r="R185" s="41">
        <v>0</v>
      </c>
      <c r="S185" s="74">
        <v>0.68</v>
      </c>
      <c r="T185" s="75">
        <v>4563.3500000000004</v>
      </c>
      <c r="U185" s="75">
        <v>565.59</v>
      </c>
      <c r="V185" s="75">
        <v>3997.76</v>
      </c>
      <c r="W185" s="75">
        <v>333.15</v>
      </c>
      <c r="X185" s="75">
        <v>3737.7342500000004</v>
      </c>
      <c r="Y185" s="92">
        <v>9605</v>
      </c>
      <c r="Z185" s="75">
        <v>12.084749999999998</v>
      </c>
      <c r="AA185" s="92">
        <v>3</v>
      </c>
      <c r="AB185" s="97"/>
      <c r="AC185" s="98"/>
      <c r="AD185" s="31">
        <v>15.6</v>
      </c>
      <c r="AE185" s="75" t="s">
        <v>872</v>
      </c>
      <c r="AF185" s="75" t="s">
        <v>872</v>
      </c>
      <c r="AG185" s="92">
        <v>3</v>
      </c>
      <c r="AH185" s="92">
        <v>9611</v>
      </c>
      <c r="AI185" s="31"/>
      <c r="AJ185" s="75"/>
      <c r="AK185" s="75">
        <f t="shared" si="4"/>
        <v>3765.4190000000003</v>
      </c>
      <c r="AL185" s="75">
        <f t="shared" si="5"/>
        <v>7763.1790000000001</v>
      </c>
      <c r="AN185" s="250"/>
      <c r="AO185" s="250"/>
    </row>
    <row r="186" spans="1:41" s="14" customFormat="1" ht="30" x14ac:dyDescent="0.25">
      <c r="A186" s="39" t="s">
        <v>351</v>
      </c>
      <c r="B186" s="38" t="s">
        <v>432</v>
      </c>
      <c r="C186" s="39" t="s">
        <v>434</v>
      </c>
      <c r="D186" s="40" t="s">
        <v>359</v>
      </c>
      <c r="E186" s="39" t="s">
        <v>360</v>
      </c>
      <c r="F186" s="39">
        <v>3</v>
      </c>
      <c r="G186" s="39" t="s">
        <v>355</v>
      </c>
      <c r="H186" s="39" t="s">
        <v>361</v>
      </c>
      <c r="I186" s="44">
        <v>407400</v>
      </c>
      <c r="J186" s="41">
        <v>0</v>
      </c>
      <c r="K186" s="42">
        <v>1</v>
      </c>
      <c r="L186" s="41">
        <v>0</v>
      </c>
      <c r="M186" s="43" t="s">
        <v>27</v>
      </c>
      <c r="N186" s="41">
        <v>0</v>
      </c>
      <c r="O186" s="43" t="s">
        <v>27</v>
      </c>
      <c r="P186" s="41">
        <v>0</v>
      </c>
      <c r="Q186" s="43" t="s">
        <v>362</v>
      </c>
      <c r="R186" s="41">
        <v>2</v>
      </c>
      <c r="S186" s="74">
        <v>2</v>
      </c>
      <c r="T186" s="75">
        <v>13421.62</v>
      </c>
      <c r="U186" s="75">
        <v>1663.51</v>
      </c>
      <c r="V186" s="75">
        <v>11758.11</v>
      </c>
      <c r="W186" s="75">
        <v>979.84</v>
      </c>
      <c r="X186" s="75">
        <v>3737.7342500000004</v>
      </c>
      <c r="Y186" s="92">
        <v>9605</v>
      </c>
      <c r="Z186" s="75">
        <v>12.084749999999998</v>
      </c>
      <c r="AA186" s="92">
        <v>3</v>
      </c>
      <c r="AB186" s="97"/>
      <c r="AC186" s="98"/>
      <c r="AD186" s="31">
        <v>15.6</v>
      </c>
      <c r="AE186" s="75" t="s">
        <v>872</v>
      </c>
      <c r="AF186" s="75" t="s">
        <v>872</v>
      </c>
      <c r="AG186" s="92">
        <v>3</v>
      </c>
      <c r="AH186" s="92">
        <v>9611</v>
      </c>
      <c r="AI186" s="31"/>
      <c r="AJ186" s="75"/>
      <c r="AK186" s="75">
        <f t="shared" si="4"/>
        <v>3765.4190000000003</v>
      </c>
      <c r="AL186" s="75">
        <f t="shared" si="5"/>
        <v>15523.529</v>
      </c>
      <c r="AN186" s="250"/>
      <c r="AO186" s="250"/>
    </row>
    <row r="187" spans="1:41" s="14" customFormat="1" ht="30" x14ac:dyDescent="0.25">
      <c r="A187" s="39" t="s">
        <v>351</v>
      </c>
      <c r="B187" s="38" t="s">
        <v>597</v>
      </c>
      <c r="C187" s="39" t="s">
        <v>433</v>
      </c>
      <c r="D187" s="40" t="s">
        <v>359</v>
      </c>
      <c r="E187" s="39" t="s">
        <v>360</v>
      </c>
      <c r="F187" s="39">
        <v>3</v>
      </c>
      <c r="G187" s="39" t="s">
        <v>355</v>
      </c>
      <c r="H187" s="39" t="s">
        <v>598</v>
      </c>
      <c r="I187" s="39">
        <v>406600</v>
      </c>
      <c r="J187" s="41">
        <v>2</v>
      </c>
      <c r="K187" s="42">
        <v>0.33</v>
      </c>
      <c r="L187" s="41">
        <v>0.66</v>
      </c>
      <c r="M187" s="43" t="s">
        <v>27</v>
      </c>
      <c r="N187" s="41">
        <v>0</v>
      </c>
      <c r="O187" s="43" t="s">
        <v>27</v>
      </c>
      <c r="P187" s="41">
        <v>0</v>
      </c>
      <c r="Q187" s="43" t="s">
        <v>27</v>
      </c>
      <c r="R187" s="41">
        <v>0</v>
      </c>
      <c r="S187" s="74">
        <v>0.66</v>
      </c>
      <c r="T187" s="75">
        <v>4429.13</v>
      </c>
      <c r="U187" s="75">
        <v>548.96</v>
      </c>
      <c r="V187" s="75">
        <v>3880.17</v>
      </c>
      <c r="W187" s="75">
        <v>323.35000000000002</v>
      </c>
      <c r="X187" s="75">
        <v>1616.9784999999997</v>
      </c>
      <c r="Y187" s="92">
        <v>4506</v>
      </c>
      <c r="Z187" s="75">
        <v>0</v>
      </c>
      <c r="AA187" s="92"/>
      <c r="AB187" s="97"/>
      <c r="AC187" s="98"/>
      <c r="AD187" s="31"/>
      <c r="AE187" s="75" t="s">
        <v>872</v>
      </c>
      <c r="AF187" s="75" t="s">
        <v>872</v>
      </c>
      <c r="AG187" s="92"/>
      <c r="AH187" s="92">
        <v>4506</v>
      </c>
      <c r="AI187" s="31"/>
      <c r="AJ187" s="75"/>
      <c r="AK187" s="75">
        <f t="shared" si="4"/>
        <v>1616.9784999999997</v>
      </c>
      <c r="AL187" s="75">
        <f t="shared" si="5"/>
        <v>5497.1484999999993</v>
      </c>
      <c r="AN187" s="250"/>
      <c r="AO187" s="250"/>
    </row>
    <row r="188" spans="1:41" s="14" customFormat="1" ht="30" x14ac:dyDescent="0.25">
      <c r="A188" s="39" t="s">
        <v>351</v>
      </c>
      <c r="B188" s="38" t="s">
        <v>638</v>
      </c>
      <c r="C188" s="39" t="s">
        <v>433</v>
      </c>
      <c r="D188" s="40" t="s">
        <v>359</v>
      </c>
      <c r="E188" s="39" t="s">
        <v>360</v>
      </c>
      <c r="F188" s="39">
        <v>3</v>
      </c>
      <c r="G188" s="39" t="s">
        <v>355</v>
      </c>
      <c r="H188" s="39" t="s">
        <v>359</v>
      </c>
      <c r="I188" s="39">
        <v>407400</v>
      </c>
      <c r="J188" s="41">
        <v>2</v>
      </c>
      <c r="K188" s="42">
        <v>0.33</v>
      </c>
      <c r="L188" s="41">
        <v>0.66</v>
      </c>
      <c r="M188" s="43" t="s">
        <v>27</v>
      </c>
      <c r="N188" s="41">
        <v>0</v>
      </c>
      <c r="O188" s="43" t="s">
        <v>27</v>
      </c>
      <c r="P188" s="41">
        <v>0</v>
      </c>
      <c r="Q188" s="43" t="s">
        <v>27</v>
      </c>
      <c r="R188" s="41">
        <v>0</v>
      </c>
      <c r="S188" s="74">
        <v>0.66</v>
      </c>
      <c r="T188" s="75">
        <v>4429.13</v>
      </c>
      <c r="U188" s="75">
        <v>548.96</v>
      </c>
      <c r="V188" s="75">
        <v>3880.17</v>
      </c>
      <c r="W188" s="75">
        <v>323.35000000000002</v>
      </c>
      <c r="X188" s="75">
        <v>0</v>
      </c>
      <c r="Y188" s="92"/>
      <c r="Z188" s="75">
        <v>0</v>
      </c>
      <c r="AA188" s="92"/>
      <c r="AB188" s="97"/>
      <c r="AC188" s="98"/>
      <c r="AD188" s="31"/>
      <c r="AE188" s="75" t="s">
        <v>872</v>
      </c>
      <c r="AF188" s="75" t="s">
        <v>872</v>
      </c>
      <c r="AG188" s="92"/>
      <c r="AH188" s="92">
        <v>0</v>
      </c>
      <c r="AI188" s="31"/>
      <c r="AJ188" s="75"/>
      <c r="AK188" s="75">
        <f t="shared" si="4"/>
        <v>0</v>
      </c>
      <c r="AL188" s="75">
        <f t="shared" si="5"/>
        <v>3880.17</v>
      </c>
      <c r="AN188" s="250"/>
      <c r="AO188" s="250"/>
    </row>
    <row r="189" spans="1:41" s="14" customFormat="1" ht="30" x14ac:dyDescent="0.25">
      <c r="A189" s="39" t="s">
        <v>351</v>
      </c>
      <c r="B189" s="38" t="s">
        <v>499</v>
      </c>
      <c r="C189" s="39" t="s">
        <v>500</v>
      </c>
      <c r="D189" s="40" t="s">
        <v>501</v>
      </c>
      <c r="E189" s="39" t="s">
        <v>502</v>
      </c>
      <c r="F189" s="39">
        <v>4</v>
      </c>
      <c r="G189" s="39" t="s">
        <v>355</v>
      </c>
      <c r="H189" s="39" t="s">
        <v>501</v>
      </c>
      <c r="I189" s="44">
        <v>404555</v>
      </c>
      <c r="J189" s="41">
        <v>1</v>
      </c>
      <c r="K189" s="42">
        <v>0.87</v>
      </c>
      <c r="L189" s="41">
        <v>0.87</v>
      </c>
      <c r="M189" s="43" t="s">
        <v>27</v>
      </c>
      <c r="N189" s="41">
        <v>0</v>
      </c>
      <c r="O189" s="43" t="s">
        <v>27</v>
      </c>
      <c r="P189" s="41">
        <v>0</v>
      </c>
      <c r="Q189" s="43" t="s">
        <v>106</v>
      </c>
      <c r="R189" s="41">
        <v>0.87</v>
      </c>
      <c r="S189" s="74">
        <v>1.74</v>
      </c>
      <c r="T189" s="75">
        <v>11676.81</v>
      </c>
      <c r="U189" s="75">
        <v>1447.25</v>
      </c>
      <c r="V189" s="75">
        <v>10229.56</v>
      </c>
      <c r="W189" s="75">
        <v>852.46</v>
      </c>
      <c r="X189" s="75">
        <v>2.6342500000000002</v>
      </c>
      <c r="Y189" s="92">
        <v>6</v>
      </c>
      <c r="Z189" s="75">
        <v>0</v>
      </c>
      <c r="AA189" s="92"/>
      <c r="AB189" s="97"/>
      <c r="AC189" s="98"/>
      <c r="AD189" s="31"/>
      <c r="AE189" s="75" t="s">
        <v>872</v>
      </c>
      <c r="AF189" s="75" t="s">
        <v>872</v>
      </c>
      <c r="AG189" s="92"/>
      <c r="AH189" s="92">
        <v>6</v>
      </c>
      <c r="AI189" s="31"/>
      <c r="AJ189" s="75"/>
      <c r="AK189" s="75">
        <f t="shared" si="4"/>
        <v>2.6342500000000002</v>
      </c>
      <c r="AL189" s="75">
        <f t="shared" si="5"/>
        <v>10232.194249999999</v>
      </c>
      <c r="AN189" s="250"/>
      <c r="AO189" s="250"/>
    </row>
    <row r="190" spans="1:41" s="45" customFormat="1" ht="30" x14ac:dyDescent="0.25">
      <c r="A190" s="39" t="s">
        <v>351</v>
      </c>
      <c r="B190" s="38" t="s">
        <v>385</v>
      </c>
      <c r="C190" s="39" t="s">
        <v>386</v>
      </c>
      <c r="D190" s="40" t="s">
        <v>387</v>
      </c>
      <c r="E190" s="39" t="s">
        <v>388</v>
      </c>
      <c r="F190" s="39">
        <v>1</v>
      </c>
      <c r="G190" s="39" t="s">
        <v>355</v>
      </c>
      <c r="H190" s="39" t="s">
        <v>389</v>
      </c>
      <c r="I190" s="44">
        <v>408220</v>
      </c>
      <c r="J190" s="41">
        <v>2</v>
      </c>
      <c r="K190" s="42">
        <v>1</v>
      </c>
      <c r="L190" s="41">
        <v>2</v>
      </c>
      <c r="M190" s="43" t="s">
        <v>27</v>
      </c>
      <c r="N190" s="41">
        <v>0</v>
      </c>
      <c r="O190" s="43" t="s">
        <v>27</v>
      </c>
      <c r="P190" s="41">
        <v>0</v>
      </c>
      <c r="Q190" s="43" t="s">
        <v>27</v>
      </c>
      <c r="R190" s="41">
        <v>0</v>
      </c>
      <c r="S190" s="74">
        <v>2</v>
      </c>
      <c r="T190" s="75">
        <v>13421.62</v>
      </c>
      <c r="U190" s="75">
        <v>1663.51</v>
      </c>
      <c r="V190" s="75">
        <v>11758.11</v>
      </c>
      <c r="W190" s="75">
        <v>979.84</v>
      </c>
      <c r="X190" s="75">
        <v>1.9269999999999998</v>
      </c>
      <c r="Y190" s="92">
        <v>5</v>
      </c>
      <c r="Z190" s="75">
        <v>0</v>
      </c>
      <c r="AA190" s="92"/>
      <c r="AB190" s="97"/>
      <c r="AC190" s="98"/>
      <c r="AD190" s="31"/>
      <c r="AE190" s="75" t="s">
        <v>872</v>
      </c>
      <c r="AF190" s="75" t="s">
        <v>872</v>
      </c>
      <c r="AG190" s="92"/>
      <c r="AH190" s="92">
        <v>5</v>
      </c>
      <c r="AI190" s="31"/>
      <c r="AJ190" s="75"/>
      <c r="AK190" s="75">
        <f t="shared" si="4"/>
        <v>1.9269999999999998</v>
      </c>
      <c r="AL190" s="75">
        <f t="shared" si="5"/>
        <v>11760.037</v>
      </c>
      <c r="AN190" s="250"/>
      <c r="AO190" s="250"/>
    </row>
    <row r="191" spans="1:41" s="14" customFormat="1" x14ac:dyDescent="0.25">
      <c r="A191" s="33" t="s">
        <v>351</v>
      </c>
      <c r="B191" s="47" t="s">
        <v>489</v>
      </c>
      <c r="C191" s="33" t="s">
        <v>490</v>
      </c>
      <c r="D191" s="34" t="s">
        <v>387</v>
      </c>
      <c r="E191" s="33" t="s">
        <v>388</v>
      </c>
      <c r="F191" s="33">
        <v>1</v>
      </c>
      <c r="G191" s="33" t="s">
        <v>371</v>
      </c>
      <c r="H191" s="33" t="s">
        <v>491</v>
      </c>
      <c r="I191" s="33">
        <v>403500</v>
      </c>
      <c r="J191" s="35">
        <v>2</v>
      </c>
      <c r="K191" s="36">
        <v>0.5</v>
      </c>
      <c r="L191" s="35">
        <v>1</v>
      </c>
      <c r="M191" s="37" t="s">
        <v>27</v>
      </c>
      <c r="N191" s="35">
        <v>0</v>
      </c>
      <c r="O191" s="37" t="s">
        <v>27</v>
      </c>
      <c r="P191" s="35">
        <v>0</v>
      </c>
      <c r="Q191" s="37" t="s">
        <v>27</v>
      </c>
      <c r="R191" s="35">
        <v>0</v>
      </c>
      <c r="S191" s="73">
        <v>1</v>
      </c>
      <c r="T191" s="75">
        <v>6710.81</v>
      </c>
      <c r="U191" s="75">
        <v>831.75</v>
      </c>
      <c r="V191" s="75">
        <v>5879.06</v>
      </c>
      <c r="W191" s="75">
        <v>489.92</v>
      </c>
      <c r="X191" s="75">
        <v>295.22049999999996</v>
      </c>
      <c r="Y191" s="92">
        <v>702</v>
      </c>
      <c r="Z191" s="75">
        <v>3.8437499999999996</v>
      </c>
      <c r="AA191" s="92">
        <v>1</v>
      </c>
      <c r="AB191" s="97"/>
      <c r="AC191" s="98"/>
      <c r="AD191" s="31"/>
      <c r="AE191" s="75" t="s">
        <v>872</v>
      </c>
      <c r="AF191" s="75" t="s">
        <v>872</v>
      </c>
      <c r="AG191" s="92">
        <v>1</v>
      </c>
      <c r="AH191" s="92">
        <v>704</v>
      </c>
      <c r="AI191" s="31"/>
      <c r="AJ191" s="75">
        <v>3.87</v>
      </c>
      <c r="AK191" s="75">
        <f t="shared" si="4"/>
        <v>302.93424999999996</v>
      </c>
      <c r="AL191" s="75">
        <f t="shared" si="5"/>
        <v>6181.9942500000006</v>
      </c>
      <c r="AN191" s="250"/>
      <c r="AO191" s="250"/>
    </row>
    <row r="192" spans="1:41" s="14" customFormat="1" ht="30" x14ac:dyDescent="0.25">
      <c r="A192" s="39" t="s">
        <v>351</v>
      </c>
      <c r="B192" s="38" t="s">
        <v>577</v>
      </c>
      <c r="C192" s="39" t="s">
        <v>578</v>
      </c>
      <c r="D192" s="40" t="s">
        <v>387</v>
      </c>
      <c r="E192" s="39" t="s">
        <v>388</v>
      </c>
      <c r="F192" s="39">
        <v>1</v>
      </c>
      <c r="G192" s="39" t="s">
        <v>355</v>
      </c>
      <c r="H192" s="39" t="s">
        <v>389</v>
      </c>
      <c r="I192" s="44">
        <v>407700</v>
      </c>
      <c r="J192" s="41">
        <v>2</v>
      </c>
      <c r="K192" s="42">
        <v>1</v>
      </c>
      <c r="L192" s="41">
        <v>2</v>
      </c>
      <c r="M192" s="43" t="s">
        <v>27</v>
      </c>
      <c r="N192" s="41">
        <v>0</v>
      </c>
      <c r="O192" s="43" t="s">
        <v>27</v>
      </c>
      <c r="P192" s="41">
        <v>0</v>
      </c>
      <c r="Q192" s="43" t="s">
        <v>27</v>
      </c>
      <c r="R192" s="41">
        <v>0</v>
      </c>
      <c r="S192" s="74">
        <v>2</v>
      </c>
      <c r="T192" s="75">
        <v>13421.62</v>
      </c>
      <c r="U192" s="75">
        <v>1663.51</v>
      </c>
      <c r="V192" s="75">
        <v>11758.11</v>
      </c>
      <c r="W192" s="75">
        <v>979.84</v>
      </c>
      <c r="X192" s="75">
        <v>2333.6379999999999</v>
      </c>
      <c r="Y192" s="92">
        <v>5777</v>
      </c>
      <c r="Z192" s="75">
        <v>8.0564999999999998</v>
      </c>
      <c r="AA192" s="92">
        <v>2</v>
      </c>
      <c r="AB192" s="97"/>
      <c r="AC192" s="98"/>
      <c r="AD192" s="31">
        <v>6.49</v>
      </c>
      <c r="AE192" s="75" t="s">
        <v>872</v>
      </c>
      <c r="AF192" s="75" t="s">
        <v>872</v>
      </c>
      <c r="AG192" s="92">
        <v>2</v>
      </c>
      <c r="AH192" s="92">
        <v>5781</v>
      </c>
      <c r="AI192" s="31"/>
      <c r="AJ192" s="75"/>
      <c r="AK192" s="75">
        <f t="shared" si="4"/>
        <v>2348.1844999999998</v>
      </c>
      <c r="AL192" s="75">
        <f t="shared" si="5"/>
        <v>14106.2945</v>
      </c>
      <c r="AN192" s="250"/>
      <c r="AO192" s="250"/>
    </row>
    <row r="193" spans="1:41" s="14" customFormat="1" ht="30" x14ac:dyDescent="0.25">
      <c r="A193" s="39" t="s">
        <v>351</v>
      </c>
      <c r="B193" s="38" t="s">
        <v>627</v>
      </c>
      <c r="C193" s="39" t="s">
        <v>490</v>
      </c>
      <c r="D193" s="40" t="s">
        <v>387</v>
      </c>
      <c r="E193" s="39" t="s">
        <v>388</v>
      </c>
      <c r="F193" s="39">
        <v>1</v>
      </c>
      <c r="G193" s="39" t="s">
        <v>355</v>
      </c>
      <c r="H193" s="39" t="s">
        <v>628</v>
      </c>
      <c r="I193" s="39">
        <v>406550</v>
      </c>
      <c r="J193" s="41">
        <v>2</v>
      </c>
      <c r="K193" s="42">
        <v>0.5</v>
      </c>
      <c r="L193" s="41">
        <v>1</v>
      </c>
      <c r="M193" s="43" t="s">
        <v>27</v>
      </c>
      <c r="N193" s="41">
        <v>0</v>
      </c>
      <c r="O193" s="43" t="s">
        <v>27</v>
      </c>
      <c r="P193" s="41">
        <v>0</v>
      </c>
      <c r="Q193" s="43" t="s">
        <v>27</v>
      </c>
      <c r="R193" s="41">
        <v>0</v>
      </c>
      <c r="S193" s="74">
        <v>1</v>
      </c>
      <c r="T193" s="75">
        <v>6710.81</v>
      </c>
      <c r="U193" s="75">
        <v>831.75</v>
      </c>
      <c r="V193" s="75">
        <v>5879.06</v>
      </c>
      <c r="W193" s="75">
        <v>489.92</v>
      </c>
      <c r="X193" s="75">
        <v>1938.152</v>
      </c>
      <c r="Y193" s="92">
        <v>5167</v>
      </c>
      <c r="Z193" s="75">
        <v>3.2389999999999999</v>
      </c>
      <c r="AA193" s="92">
        <v>1</v>
      </c>
      <c r="AB193" s="97"/>
      <c r="AC193" s="98"/>
      <c r="AD193" s="31"/>
      <c r="AE193" s="75" t="s">
        <v>872</v>
      </c>
      <c r="AF193" s="75" t="s">
        <v>872</v>
      </c>
      <c r="AG193" s="92">
        <v>1</v>
      </c>
      <c r="AH193" s="92">
        <v>5169</v>
      </c>
      <c r="AI193" s="31"/>
      <c r="AJ193" s="75"/>
      <c r="AK193" s="75">
        <f t="shared" si="4"/>
        <v>1941.3910000000001</v>
      </c>
      <c r="AL193" s="75">
        <f t="shared" si="5"/>
        <v>7820.4510000000009</v>
      </c>
      <c r="AN193" s="250"/>
      <c r="AO193" s="250"/>
    </row>
    <row r="194" spans="1:41" s="14" customFormat="1" x14ac:dyDescent="0.25">
      <c r="A194" s="39" t="s">
        <v>351</v>
      </c>
      <c r="B194" s="46" t="s">
        <v>470</v>
      </c>
      <c r="C194" s="39" t="s">
        <v>471</v>
      </c>
      <c r="D194" s="40" t="s">
        <v>472</v>
      </c>
      <c r="E194" s="39" t="s">
        <v>473</v>
      </c>
      <c r="F194" s="39">
        <v>4</v>
      </c>
      <c r="G194" s="39" t="s">
        <v>371</v>
      </c>
      <c r="H194" s="39" t="s">
        <v>474</v>
      </c>
      <c r="I194" s="39">
        <v>403320</v>
      </c>
      <c r="J194" s="41">
        <v>0.4</v>
      </c>
      <c r="K194" s="42">
        <v>1</v>
      </c>
      <c r="L194" s="41">
        <v>0.4</v>
      </c>
      <c r="M194" s="43" t="s">
        <v>27</v>
      </c>
      <c r="N194" s="41">
        <v>0</v>
      </c>
      <c r="O194" s="43" t="s">
        <v>27</v>
      </c>
      <c r="P194" s="41">
        <v>0</v>
      </c>
      <c r="Q194" s="43" t="s">
        <v>27</v>
      </c>
      <c r="R194" s="41">
        <v>0</v>
      </c>
      <c r="S194" s="74">
        <v>0.4</v>
      </c>
      <c r="T194" s="75">
        <v>2684.32</v>
      </c>
      <c r="U194" s="75">
        <v>332.7</v>
      </c>
      <c r="V194" s="75">
        <v>2351.6200000000003</v>
      </c>
      <c r="W194" s="75">
        <v>195.97</v>
      </c>
      <c r="X194" s="75">
        <v>774.64374999999995</v>
      </c>
      <c r="Y194" s="92">
        <v>508</v>
      </c>
      <c r="Z194" s="75">
        <v>2.7367499999999998</v>
      </c>
      <c r="AA194" s="92">
        <v>1</v>
      </c>
      <c r="AB194" s="97">
        <v>63.75</v>
      </c>
      <c r="AC194" s="98">
        <v>0.75</v>
      </c>
      <c r="AD194" s="31"/>
      <c r="AE194" s="75" t="s">
        <v>872</v>
      </c>
      <c r="AF194" s="75" t="s">
        <v>872</v>
      </c>
      <c r="AG194" s="92">
        <v>1</v>
      </c>
      <c r="AH194" s="92">
        <v>510</v>
      </c>
      <c r="AI194" s="31"/>
      <c r="AJ194" s="75">
        <v>1.82</v>
      </c>
      <c r="AK194" s="75">
        <f t="shared" si="4"/>
        <v>842.95050000000003</v>
      </c>
      <c r="AL194" s="75">
        <f t="shared" si="5"/>
        <v>3194.5705000000003</v>
      </c>
      <c r="AN194" s="250"/>
      <c r="AO194" s="250"/>
    </row>
    <row r="195" spans="1:41" s="14" customFormat="1" ht="30" x14ac:dyDescent="0.25">
      <c r="A195" s="39" t="s">
        <v>351</v>
      </c>
      <c r="B195" s="38" t="s">
        <v>397</v>
      </c>
      <c r="C195" s="39" t="s">
        <v>398</v>
      </c>
      <c r="D195" s="40" t="s">
        <v>159</v>
      </c>
      <c r="E195" s="39" t="s">
        <v>399</v>
      </c>
      <c r="F195" s="39">
        <v>4</v>
      </c>
      <c r="G195" s="39" t="s">
        <v>355</v>
      </c>
      <c r="H195" s="39" t="s">
        <v>400</v>
      </c>
      <c r="I195" s="44">
        <v>408230</v>
      </c>
      <c r="J195" s="41">
        <v>0</v>
      </c>
      <c r="K195" s="42">
        <v>1</v>
      </c>
      <c r="L195" s="41">
        <v>0</v>
      </c>
      <c r="M195" s="43" t="s">
        <v>27</v>
      </c>
      <c r="N195" s="41">
        <v>0</v>
      </c>
      <c r="O195" s="43" t="s">
        <v>27</v>
      </c>
      <c r="P195" s="41">
        <v>0</v>
      </c>
      <c r="Q195" s="43" t="s">
        <v>362</v>
      </c>
      <c r="R195" s="41">
        <v>2</v>
      </c>
      <c r="S195" s="74">
        <v>2</v>
      </c>
      <c r="T195" s="75">
        <v>13421.62</v>
      </c>
      <c r="U195" s="75">
        <v>1663.51</v>
      </c>
      <c r="V195" s="75">
        <v>11758.11</v>
      </c>
      <c r="W195" s="75">
        <v>979.84</v>
      </c>
      <c r="X195" s="75">
        <v>18.347499999999997</v>
      </c>
      <c r="Y195" s="92">
        <v>48</v>
      </c>
      <c r="Z195" s="75">
        <v>0</v>
      </c>
      <c r="AA195" s="92"/>
      <c r="AB195" s="97"/>
      <c r="AC195" s="98"/>
      <c r="AD195" s="31"/>
      <c r="AE195" s="75" t="s">
        <v>872</v>
      </c>
      <c r="AF195" s="75" t="s">
        <v>872</v>
      </c>
      <c r="AG195" s="92"/>
      <c r="AH195" s="92">
        <v>48</v>
      </c>
      <c r="AI195" s="31"/>
      <c r="AJ195" s="75"/>
      <c r="AK195" s="75">
        <f t="shared" ref="AK195:AK236" si="6">SUM(X195,Z195,AB195,AD195,AE195,AF195,AJ195)</f>
        <v>18.347499999999997</v>
      </c>
      <c r="AL195" s="75">
        <f t="shared" ref="AL195:AL236" si="7">V195+AK195</f>
        <v>11776.4575</v>
      </c>
      <c r="AN195" s="250"/>
      <c r="AO195" s="250"/>
    </row>
    <row r="196" spans="1:41" s="14" customFormat="1" x14ac:dyDescent="0.25">
      <c r="A196" s="39" t="s">
        <v>351</v>
      </c>
      <c r="B196" s="46" t="s">
        <v>553</v>
      </c>
      <c r="C196" s="39" t="s">
        <v>554</v>
      </c>
      <c r="D196" s="40" t="s">
        <v>159</v>
      </c>
      <c r="E196" s="39" t="s">
        <v>399</v>
      </c>
      <c r="F196" s="39">
        <v>4</v>
      </c>
      <c r="G196" s="39" t="s">
        <v>417</v>
      </c>
      <c r="H196" s="39" t="s">
        <v>555</v>
      </c>
      <c r="I196" s="39" t="s">
        <v>556</v>
      </c>
      <c r="J196" s="41">
        <v>1</v>
      </c>
      <c r="K196" s="42">
        <v>0.5</v>
      </c>
      <c r="L196" s="41">
        <v>0.5</v>
      </c>
      <c r="M196" s="43" t="s">
        <v>27</v>
      </c>
      <c r="N196" s="41">
        <v>0</v>
      </c>
      <c r="O196" s="43" t="s">
        <v>27</v>
      </c>
      <c r="P196" s="41">
        <v>0</v>
      </c>
      <c r="Q196" s="43" t="s">
        <v>27</v>
      </c>
      <c r="R196" s="41">
        <v>0</v>
      </c>
      <c r="S196" s="74">
        <v>0.5</v>
      </c>
      <c r="T196" s="75">
        <v>3355.4</v>
      </c>
      <c r="U196" s="75">
        <v>415.88</v>
      </c>
      <c r="V196" s="75">
        <v>2939.52</v>
      </c>
      <c r="W196" s="75">
        <v>244.96</v>
      </c>
      <c r="X196" s="75">
        <v>0</v>
      </c>
      <c r="Y196" s="92"/>
      <c r="Z196" s="75">
        <v>0</v>
      </c>
      <c r="AA196" s="92"/>
      <c r="AB196" s="97"/>
      <c r="AC196" s="98"/>
      <c r="AD196" s="31"/>
      <c r="AE196" s="75" t="s">
        <v>872</v>
      </c>
      <c r="AF196" s="75" t="s">
        <v>872</v>
      </c>
      <c r="AG196" s="109"/>
      <c r="AH196" s="92">
        <v>0</v>
      </c>
      <c r="AI196" s="94"/>
      <c r="AJ196" s="157"/>
      <c r="AK196" s="75">
        <f t="shared" si="6"/>
        <v>0</v>
      </c>
      <c r="AL196" s="75">
        <f t="shared" si="7"/>
        <v>2939.52</v>
      </c>
      <c r="AN196" s="250"/>
      <c r="AO196" s="250"/>
    </row>
    <row r="197" spans="1:41" s="14" customFormat="1" x14ac:dyDescent="0.25">
      <c r="A197" s="33" t="s">
        <v>351</v>
      </c>
      <c r="B197" s="47" t="s">
        <v>557</v>
      </c>
      <c r="C197" s="33" t="s">
        <v>554</v>
      </c>
      <c r="D197" s="34" t="s">
        <v>159</v>
      </c>
      <c r="E197" s="33" t="s">
        <v>399</v>
      </c>
      <c r="F197" s="33">
        <v>4</v>
      </c>
      <c r="G197" s="33" t="s">
        <v>371</v>
      </c>
      <c r="H197" s="33" t="s">
        <v>558</v>
      </c>
      <c r="I197" s="33" t="s">
        <v>559</v>
      </c>
      <c r="J197" s="35">
        <v>1</v>
      </c>
      <c r="K197" s="36">
        <v>0.5</v>
      </c>
      <c r="L197" s="35">
        <v>0.5</v>
      </c>
      <c r="M197" s="37" t="s">
        <v>27</v>
      </c>
      <c r="N197" s="35">
        <v>0</v>
      </c>
      <c r="O197" s="37" t="s">
        <v>27</v>
      </c>
      <c r="P197" s="35">
        <v>0</v>
      </c>
      <c r="Q197" s="37" t="s">
        <v>27</v>
      </c>
      <c r="R197" s="35">
        <v>0</v>
      </c>
      <c r="S197" s="73">
        <v>0.5</v>
      </c>
      <c r="T197" s="75">
        <v>3355.4</v>
      </c>
      <c r="U197" s="75">
        <v>415.88</v>
      </c>
      <c r="V197" s="75">
        <v>2939.52</v>
      </c>
      <c r="W197" s="75">
        <v>244.96</v>
      </c>
      <c r="X197" s="75">
        <v>651.78724999999997</v>
      </c>
      <c r="Y197" s="92">
        <v>1658</v>
      </c>
      <c r="Z197" s="75">
        <v>54.406999999999996</v>
      </c>
      <c r="AA197" s="92">
        <v>11</v>
      </c>
      <c r="AB197" s="97"/>
      <c r="AC197" s="98"/>
      <c r="AD197" s="31">
        <v>11.879999999999999</v>
      </c>
      <c r="AE197" s="75" t="s">
        <v>872</v>
      </c>
      <c r="AF197" s="75" t="s">
        <v>872</v>
      </c>
      <c r="AG197" s="92">
        <v>11</v>
      </c>
      <c r="AH197" s="92">
        <v>1680</v>
      </c>
      <c r="AI197" s="31"/>
      <c r="AJ197" s="75"/>
      <c r="AK197" s="75">
        <f t="shared" si="6"/>
        <v>718.07425000000001</v>
      </c>
      <c r="AL197" s="75">
        <f t="shared" si="7"/>
        <v>3657.5942500000001</v>
      </c>
      <c r="AN197" s="250"/>
      <c r="AO197" s="250"/>
    </row>
    <row r="198" spans="1:41" s="14" customFormat="1" ht="30" x14ac:dyDescent="0.25">
      <c r="A198" s="39" t="s">
        <v>351</v>
      </c>
      <c r="B198" s="38" t="s">
        <v>588</v>
      </c>
      <c r="C198" s="39" t="s">
        <v>589</v>
      </c>
      <c r="D198" s="40" t="s">
        <v>159</v>
      </c>
      <c r="E198" s="39" t="s">
        <v>399</v>
      </c>
      <c r="F198" s="39">
        <v>4</v>
      </c>
      <c r="G198" s="39" t="s">
        <v>355</v>
      </c>
      <c r="H198" s="39" t="s">
        <v>590</v>
      </c>
      <c r="I198" s="44">
        <v>406600</v>
      </c>
      <c r="J198" s="41">
        <v>2</v>
      </c>
      <c r="K198" s="42">
        <v>0.2</v>
      </c>
      <c r="L198" s="41">
        <v>0.4</v>
      </c>
      <c r="M198" s="43" t="s">
        <v>27</v>
      </c>
      <c r="N198" s="41">
        <v>0</v>
      </c>
      <c r="O198" s="43" t="s">
        <v>27</v>
      </c>
      <c r="P198" s="41">
        <v>0</v>
      </c>
      <c r="Q198" s="43" t="s">
        <v>27</v>
      </c>
      <c r="R198" s="41">
        <v>0</v>
      </c>
      <c r="S198" s="74">
        <v>0.4</v>
      </c>
      <c r="T198" s="75">
        <v>2684.32</v>
      </c>
      <c r="U198" s="75">
        <v>332.7</v>
      </c>
      <c r="V198" s="75">
        <v>2351.6200000000003</v>
      </c>
      <c r="W198" s="75">
        <v>195.97</v>
      </c>
      <c r="X198" s="75">
        <v>1572.9034999999999</v>
      </c>
      <c r="Y198" s="92">
        <v>4398</v>
      </c>
      <c r="Z198" s="75">
        <v>0</v>
      </c>
      <c r="AA198" s="92"/>
      <c r="AB198" s="97"/>
      <c r="AC198" s="98"/>
      <c r="AD198" s="31"/>
      <c r="AE198" s="75" t="s">
        <v>872</v>
      </c>
      <c r="AF198" s="75" t="s">
        <v>872</v>
      </c>
      <c r="AG198" s="92"/>
      <c r="AH198" s="92">
        <v>4398</v>
      </c>
      <c r="AI198" s="31"/>
      <c r="AJ198" s="75"/>
      <c r="AK198" s="75">
        <f t="shared" si="6"/>
        <v>1572.9034999999999</v>
      </c>
      <c r="AL198" s="75">
        <f t="shared" si="7"/>
        <v>3924.5235000000002</v>
      </c>
      <c r="AN198" s="250"/>
      <c r="AO198" s="250"/>
    </row>
    <row r="199" spans="1:41" s="14" customFormat="1" ht="30" x14ac:dyDescent="0.25">
      <c r="A199" s="39" t="s">
        <v>351</v>
      </c>
      <c r="B199" s="38" t="s">
        <v>591</v>
      </c>
      <c r="C199" s="39" t="s">
        <v>589</v>
      </c>
      <c r="D199" s="40" t="s">
        <v>159</v>
      </c>
      <c r="E199" s="39" t="s">
        <v>399</v>
      </c>
      <c r="F199" s="39">
        <v>4</v>
      </c>
      <c r="G199" s="39" t="s">
        <v>355</v>
      </c>
      <c r="H199" s="39" t="s">
        <v>400</v>
      </c>
      <c r="I199" s="39">
        <v>406800</v>
      </c>
      <c r="J199" s="41">
        <v>2</v>
      </c>
      <c r="K199" s="42">
        <v>0.6</v>
      </c>
      <c r="L199" s="41">
        <v>1.2</v>
      </c>
      <c r="M199" s="43" t="s">
        <v>27</v>
      </c>
      <c r="N199" s="41">
        <v>0</v>
      </c>
      <c r="O199" s="43" t="s">
        <v>27</v>
      </c>
      <c r="P199" s="41">
        <v>0</v>
      </c>
      <c r="Q199" s="43" t="s">
        <v>27</v>
      </c>
      <c r="R199" s="41">
        <v>0</v>
      </c>
      <c r="S199" s="74">
        <v>1.2</v>
      </c>
      <c r="T199" s="75">
        <v>8052.97</v>
      </c>
      <c r="U199" s="75">
        <v>998.1</v>
      </c>
      <c r="V199" s="75">
        <v>7054.87</v>
      </c>
      <c r="W199" s="75">
        <v>587.91</v>
      </c>
      <c r="X199" s="75">
        <v>6401.9347500000003</v>
      </c>
      <c r="Y199" s="92">
        <v>15730</v>
      </c>
      <c r="Z199" s="75">
        <v>47.016750000000002</v>
      </c>
      <c r="AA199" s="92">
        <v>8</v>
      </c>
      <c r="AB199" s="97"/>
      <c r="AC199" s="98"/>
      <c r="AD199" s="31"/>
      <c r="AE199" s="75">
        <v>1612.2737499999998</v>
      </c>
      <c r="AF199" s="75" t="s">
        <v>872</v>
      </c>
      <c r="AG199" s="92">
        <v>8</v>
      </c>
      <c r="AH199" s="92">
        <v>15746</v>
      </c>
      <c r="AI199" s="31"/>
      <c r="AJ199" s="75"/>
      <c r="AK199" s="75">
        <f t="shared" si="6"/>
        <v>8061.2252499999995</v>
      </c>
      <c r="AL199" s="75">
        <f t="shared" si="7"/>
        <v>15116.095249999998</v>
      </c>
      <c r="AN199" s="250"/>
      <c r="AO199" s="250"/>
    </row>
    <row r="200" spans="1:41" s="14" customFormat="1" ht="30" x14ac:dyDescent="0.25">
      <c r="A200" s="39" t="s">
        <v>351</v>
      </c>
      <c r="B200" s="38" t="s">
        <v>591</v>
      </c>
      <c r="C200" s="39" t="s">
        <v>592</v>
      </c>
      <c r="D200" s="40" t="s">
        <v>159</v>
      </c>
      <c r="E200" s="39" t="s">
        <v>399</v>
      </c>
      <c r="F200" s="39">
        <v>4</v>
      </c>
      <c r="G200" s="39" t="s">
        <v>355</v>
      </c>
      <c r="H200" s="39" t="s">
        <v>400</v>
      </c>
      <c r="I200" s="39">
        <v>406800</v>
      </c>
      <c r="J200" s="41">
        <v>0</v>
      </c>
      <c r="K200" s="42">
        <v>1</v>
      </c>
      <c r="L200" s="41">
        <v>0</v>
      </c>
      <c r="M200" s="43" t="s">
        <v>27</v>
      </c>
      <c r="N200" s="41">
        <v>0</v>
      </c>
      <c r="O200" s="43" t="s">
        <v>27</v>
      </c>
      <c r="P200" s="41">
        <v>0</v>
      </c>
      <c r="Q200" s="43" t="s">
        <v>362</v>
      </c>
      <c r="R200" s="41">
        <v>2</v>
      </c>
      <c r="S200" s="74">
        <v>2</v>
      </c>
      <c r="T200" s="75">
        <v>13421.62</v>
      </c>
      <c r="U200" s="75">
        <v>1663.51</v>
      </c>
      <c r="V200" s="75">
        <v>11758.11</v>
      </c>
      <c r="W200" s="75">
        <v>979.84</v>
      </c>
      <c r="X200" s="75">
        <v>6401.9347500000003</v>
      </c>
      <c r="Y200" s="92">
        <v>15730</v>
      </c>
      <c r="Z200" s="75">
        <v>47.016750000000002</v>
      </c>
      <c r="AA200" s="92">
        <v>8</v>
      </c>
      <c r="AB200" s="97"/>
      <c r="AC200" s="98"/>
      <c r="AD200" s="31"/>
      <c r="AE200" s="75">
        <v>1612.2737499999998</v>
      </c>
      <c r="AF200" s="75" t="s">
        <v>872</v>
      </c>
      <c r="AG200" s="92">
        <v>8</v>
      </c>
      <c r="AH200" s="92">
        <v>15746</v>
      </c>
      <c r="AI200" s="31"/>
      <c r="AJ200" s="75"/>
      <c r="AK200" s="75">
        <f t="shared" si="6"/>
        <v>8061.2252499999995</v>
      </c>
      <c r="AL200" s="75">
        <f t="shared" si="7"/>
        <v>19819.33525</v>
      </c>
      <c r="AN200" s="250"/>
      <c r="AO200" s="250"/>
    </row>
    <row r="201" spans="1:41" s="14" customFormat="1" x14ac:dyDescent="0.25">
      <c r="A201" s="39" t="s">
        <v>351</v>
      </c>
      <c r="B201" s="46" t="s">
        <v>595</v>
      </c>
      <c r="C201" s="39" t="s">
        <v>589</v>
      </c>
      <c r="D201" s="40" t="s">
        <v>159</v>
      </c>
      <c r="E201" s="39" t="s">
        <v>399</v>
      </c>
      <c r="F201" s="39">
        <v>4</v>
      </c>
      <c r="G201" s="39" t="s">
        <v>371</v>
      </c>
      <c r="H201" s="39" t="s">
        <v>596</v>
      </c>
      <c r="I201" s="39">
        <v>404415</v>
      </c>
      <c r="J201" s="41">
        <v>2</v>
      </c>
      <c r="K201" s="42">
        <v>0.2</v>
      </c>
      <c r="L201" s="41">
        <v>0.4</v>
      </c>
      <c r="M201" s="43" t="s">
        <v>27</v>
      </c>
      <c r="N201" s="41">
        <v>0</v>
      </c>
      <c r="O201" s="43" t="s">
        <v>27</v>
      </c>
      <c r="P201" s="41">
        <v>0</v>
      </c>
      <c r="Q201" s="43" t="s">
        <v>27</v>
      </c>
      <c r="R201" s="41">
        <v>0</v>
      </c>
      <c r="S201" s="74">
        <v>0.4</v>
      </c>
      <c r="T201" s="75">
        <v>2684.32</v>
      </c>
      <c r="U201" s="75">
        <v>332.7</v>
      </c>
      <c r="V201" s="75">
        <v>2351.6200000000003</v>
      </c>
      <c r="W201" s="75">
        <v>195.97</v>
      </c>
      <c r="X201" s="75">
        <v>3809.2382499999999</v>
      </c>
      <c r="Y201" s="92">
        <v>10443</v>
      </c>
      <c r="Z201" s="75">
        <v>87.227500000000006</v>
      </c>
      <c r="AA201" s="92">
        <v>14</v>
      </c>
      <c r="AB201" s="97"/>
      <c r="AC201" s="98"/>
      <c r="AD201" s="31"/>
      <c r="AE201" s="75" t="s">
        <v>872</v>
      </c>
      <c r="AF201" s="75" t="s">
        <v>872</v>
      </c>
      <c r="AG201" s="92">
        <v>14</v>
      </c>
      <c r="AH201" s="92">
        <v>10471</v>
      </c>
      <c r="AI201" s="31"/>
      <c r="AJ201" s="75"/>
      <c r="AK201" s="75">
        <f t="shared" si="6"/>
        <v>3896.4657499999998</v>
      </c>
      <c r="AL201" s="75">
        <f t="shared" si="7"/>
        <v>6248.0857500000002</v>
      </c>
      <c r="AN201" s="250"/>
      <c r="AO201" s="250"/>
    </row>
    <row r="202" spans="1:41" s="14" customFormat="1" ht="30" x14ac:dyDescent="0.25">
      <c r="A202" s="39" t="s">
        <v>351</v>
      </c>
      <c r="B202" s="38" t="s">
        <v>475</v>
      </c>
      <c r="C202" s="39" t="s">
        <v>176</v>
      </c>
      <c r="D202" s="40" t="s">
        <v>177</v>
      </c>
      <c r="E202" s="39" t="s">
        <v>178</v>
      </c>
      <c r="F202" s="39">
        <v>3</v>
      </c>
      <c r="G202" s="39" t="s">
        <v>476</v>
      </c>
      <c r="H202" s="39" t="s">
        <v>477</v>
      </c>
      <c r="I202" s="39" t="s">
        <v>478</v>
      </c>
      <c r="J202" s="41">
        <v>1</v>
      </c>
      <c r="K202" s="42">
        <v>0.5</v>
      </c>
      <c r="L202" s="41">
        <v>0.5</v>
      </c>
      <c r="M202" s="43" t="s">
        <v>27</v>
      </c>
      <c r="N202" s="41">
        <v>0</v>
      </c>
      <c r="O202" s="43" t="s">
        <v>27</v>
      </c>
      <c r="P202" s="41">
        <v>0</v>
      </c>
      <c r="Q202" s="43" t="s">
        <v>27</v>
      </c>
      <c r="R202" s="41">
        <v>0</v>
      </c>
      <c r="S202" s="74">
        <v>0.5</v>
      </c>
      <c r="T202" s="75">
        <v>3355.4</v>
      </c>
      <c r="U202" s="75">
        <v>415.88</v>
      </c>
      <c r="V202" s="75">
        <v>2939.52</v>
      </c>
      <c r="W202" s="75">
        <v>244.96</v>
      </c>
      <c r="X202" s="75">
        <v>88.129499999999993</v>
      </c>
      <c r="Y202" s="92">
        <v>190</v>
      </c>
      <c r="Z202" s="75">
        <v>0</v>
      </c>
      <c r="AA202" s="92"/>
      <c r="AB202" s="97"/>
      <c r="AC202" s="98"/>
      <c r="AD202" s="31">
        <v>3.7</v>
      </c>
      <c r="AE202" s="75" t="s">
        <v>872</v>
      </c>
      <c r="AF202" s="75" t="s">
        <v>872</v>
      </c>
      <c r="AG202" s="92"/>
      <c r="AH202" s="92">
        <v>190</v>
      </c>
      <c r="AI202" s="31"/>
      <c r="AJ202" s="75"/>
      <c r="AK202" s="75">
        <f t="shared" si="6"/>
        <v>91.829499999999996</v>
      </c>
      <c r="AL202" s="75">
        <f t="shared" si="7"/>
        <v>3031.3494999999998</v>
      </c>
      <c r="AN202" s="250"/>
      <c r="AO202" s="250"/>
    </row>
    <row r="203" spans="1:41" s="45" customFormat="1" x14ac:dyDescent="0.25">
      <c r="A203" s="39" t="s">
        <v>351</v>
      </c>
      <c r="B203" s="40" t="s">
        <v>549</v>
      </c>
      <c r="C203" s="86" t="s">
        <v>332</v>
      </c>
      <c r="D203" s="87"/>
      <c r="E203" s="87"/>
      <c r="F203" s="89"/>
      <c r="G203" s="39"/>
      <c r="H203" s="39"/>
      <c r="I203" s="87">
        <v>404710</v>
      </c>
      <c r="J203" s="90"/>
      <c r="K203" s="90"/>
      <c r="L203" s="90"/>
      <c r="M203" s="90"/>
      <c r="N203" s="90"/>
      <c r="O203" s="90"/>
      <c r="P203" s="90"/>
      <c r="Q203" s="90"/>
      <c r="R203" s="90"/>
      <c r="S203" s="91"/>
      <c r="T203" s="75">
        <v>0</v>
      </c>
      <c r="U203" s="75">
        <v>0</v>
      </c>
      <c r="V203" s="75">
        <v>0</v>
      </c>
      <c r="W203" s="75">
        <v>0</v>
      </c>
      <c r="X203" s="75">
        <v>0.37924999999999998</v>
      </c>
      <c r="Y203" s="92">
        <v>1</v>
      </c>
      <c r="Z203" s="75">
        <v>0</v>
      </c>
      <c r="AA203" s="92"/>
      <c r="AB203" s="97"/>
      <c r="AC203" s="98"/>
      <c r="AD203" s="31"/>
      <c r="AE203" s="75" t="s">
        <v>872</v>
      </c>
      <c r="AF203" s="75" t="s">
        <v>872</v>
      </c>
      <c r="AG203" s="92"/>
      <c r="AH203" s="92">
        <v>1</v>
      </c>
      <c r="AI203" s="31"/>
      <c r="AJ203" s="75"/>
      <c r="AK203" s="75">
        <f t="shared" si="6"/>
        <v>0.37924999999999998</v>
      </c>
      <c r="AL203" s="75">
        <f t="shared" si="7"/>
        <v>0.37924999999999998</v>
      </c>
      <c r="AN203" s="250"/>
      <c r="AO203" s="250"/>
    </row>
    <row r="204" spans="1:41" s="14" customFormat="1" x14ac:dyDescent="0.25">
      <c r="A204" s="39" t="s">
        <v>351</v>
      </c>
      <c r="B204" s="40" t="s">
        <v>593</v>
      </c>
      <c r="C204" s="86" t="s">
        <v>332</v>
      </c>
      <c r="D204" s="87"/>
      <c r="E204" s="87"/>
      <c r="F204" s="89"/>
      <c r="G204" s="39"/>
      <c r="H204" s="39"/>
      <c r="I204" s="87" t="s">
        <v>594</v>
      </c>
      <c r="J204" s="90"/>
      <c r="K204" s="90"/>
      <c r="L204" s="90"/>
      <c r="M204" s="90"/>
      <c r="N204" s="90"/>
      <c r="O204" s="90"/>
      <c r="P204" s="90"/>
      <c r="Q204" s="90"/>
      <c r="R204" s="90"/>
      <c r="S204" s="91"/>
      <c r="T204" s="75">
        <v>0</v>
      </c>
      <c r="U204" s="75">
        <v>0</v>
      </c>
      <c r="V204" s="75">
        <v>0</v>
      </c>
      <c r="W204" s="75">
        <v>0</v>
      </c>
      <c r="X204" s="75">
        <v>184.58199999999997</v>
      </c>
      <c r="Y204" s="92">
        <v>461</v>
      </c>
      <c r="Z204" s="75">
        <v>7.4312499999999995</v>
      </c>
      <c r="AA204" s="92">
        <v>1</v>
      </c>
      <c r="AB204" s="97"/>
      <c r="AC204" s="98"/>
      <c r="AD204" s="31"/>
      <c r="AE204" s="75" t="s">
        <v>872</v>
      </c>
      <c r="AF204" s="75" t="s">
        <v>872</v>
      </c>
      <c r="AG204" s="92">
        <v>1</v>
      </c>
      <c r="AH204" s="92">
        <v>463</v>
      </c>
      <c r="AI204" s="31"/>
      <c r="AJ204" s="75"/>
      <c r="AK204" s="75">
        <f t="shared" si="6"/>
        <v>192.01324999999997</v>
      </c>
      <c r="AL204" s="75">
        <f t="shared" si="7"/>
        <v>192.01324999999997</v>
      </c>
      <c r="AN204" s="250"/>
      <c r="AO204" s="250"/>
    </row>
    <row r="205" spans="1:41" s="14" customFormat="1" x14ac:dyDescent="0.25">
      <c r="A205" s="39" t="s">
        <v>351</v>
      </c>
      <c r="B205" s="40" t="s">
        <v>649</v>
      </c>
      <c r="C205" s="86" t="s">
        <v>332</v>
      </c>
      <c r="D205" s="87"/>
      <c r="E205" s="87"/>
      <c r="F205" s="89"/>
      <c r="G205" s="39"/>
      <c r="H205" s="39"/>
      <c r="I205" s="87">
        <v>404735</v>
      </c>
      <c r="J205" s="90"/>
      <c r="K205" s="90"/>
      <c r="L205" s="90"/>
      <c r="M205" s="90"/>
      <c r="N205" s="90"/>
      <c r="O205" s="90"/>
      <c r="P205" s="90"/>
      <c r="Q205" s="90"/>
      <c r="R205" s="90"/>
      <c r="S205" s="91"/>
      <c r="T205" s="75">
        <v>0</v>
      </c>
      <c r="U205" s="75">
        <v>0</v>
      </c>
      <c r="V205" s="75">
        <v>0</v>
      </c>
      <c r="W205" s="75">
        <v>0</v>
      </c>
      <c r="X205" s="75">
        <v>37.422750000000001</v>
      </c>
      <c r="Y205" s="92">
        <v>94</v>
      </c>
      <c r="Z205" s="75">
        <v>0</v>
      </c>
      <c r="AA205" s="92"/>
      <c r="AB205" s="97"/>
      <c r="AC205" s="98"/>
      <c r="AD205" s="31"/>
      <c r="AE205" s="75" t="s">
        <v>872</v>
      </c>
      <c r="AF205" s="75" t="s">
        <v>872</v>
      </c>
      <c r="AG205" s="92"/>
      <c r="AH205" s="92">
        <v>94</v>
      </c>
      <c r="AI205" s="31"/>
      <c r="AJ205" s="75"/>
      <c r="AK205" s="75">
        <f t="shared" si="6"/>
        <v>37.422750000000001</v>
      </c>
      <c r="AL205" s="75">
        <f t="shared" si="7"/>
        <v>37.422750000000001</v>
      </c>
      <c r="AN205" s="250"/>
      <c r="AO205" s="250"/>
    </row>
    <row r="206" spans="1:41" s="14" customFormat="1" x14ac:dyDescent="0.25">
      <c r="A206" s="7" t="s">
        <v>662</v>
      </c>
      <c r="B206" s="18" t="s">
        <v>658</v>
      </c>
      <c r="C206" s="7" t="s">
        <v>659</v>
      </c>
      <c r="D206" s="8" t="s">
        <v>660</v>
      </c>
      <c r="E206" s="7" t="s">
        <v>661</v>
      </c>
      <c r="F206" s="9">
        <v>4</v>
      </c>
      <c r="G206" s="7" t="s">
        <v>663</v>
      </c>
      <c r="H206" s="7" t="s">
        <v>664</v>
      </c>
      <c r="I206" s="15">
        <v>803410</v>
      </c>
      <c r="J206" s="10">
        <v>1</v>
      </c>
      <c r="K206" s="11">
        <v>1</v>
      </c>
      <c r="L206" s="12">
        <v>1</v>
      </c>
      <c r="M206" s="13" t="s">
        <v>27</v>
      </c>
      <c r="N206" s="12">
        <v>0</v>
      </c>
      <c r="O206" s="13" t="s">
        <v>27</v>
      </c>
      <c r="P206" s="12">
        <v>0</v>
      </c>
      <c r="Q206" s="13" t="s">
        <v>27</v>
      </c>
      <c r="R206" s="12">
        <v>0</v>
      </c>
      <c r="S206" s="71">
        <v>1</v>
      </c>
      <c r="T206" s="75">
        <v>6710.81</v>
      </c>
      <c r="U206" s="75">
        <v>831.75</v>
      </c>
      <c r="V206" s="75">
        <v>5879.06</v>
      </c>
      <c r="W206" s="75">
        <v>489.92</v>
      </c>
      <c r="X206" s="75">
        <v>6.887999999999999</v>
      </c>
      <c r="Y206" s="92">
        <v>6</v>
      </c>
      <c r="Z206" s="75">
        <v>0</v>
      </c>
      <c r="AA206" s="92"/>
      <c r="AB206" s="97">
        <v>106.25</v>
      </c>
      <c r="AC206" s="98">
        <v>1.25</v>
      </c>
      <c r="AD206" s="31"/>
      <c r="AE206" s="75" t="s">
        <v>872</v>
      </c>
      <c r="AF206" s="75" t="s">
        <v>872</v>
      </c>
      <c r="AG206" s="92"/>
      <c r="AH206" s="92">
        <v>6</v>
      </c>
      <c r="AI206" s="31"/>
      <c r="AJ206" s="75"/>
      <c r="AK206" s="75">
        <f t="shared" si="6"/>
        <v>113.13800000000001</v>
      </c>
      <c r="AL206" s="75">
        <f t="shared" si="7"/>
        <v>5992.1980000000003</v>
      </c>
      <c r="AN206" s="250"/>
      <c r="AO206" s="250"/>
    </row>
    <row r="207" spans="1:41" s="14" customFormat="1" x14ac:dyDescent="0.25">
      <c r="A207" s="7" t="s">
        <v>669</v>
      </c>
      <c r="B207" s="6" t="s">
        <v>672</v>
      </c>
      <c r="C207" s="48" t="s">
        <v>673</v>
      </c>
      <c r="D207" s="8" t="s">
        <v>674</v>
      </c>
      <c r="E207" s="49" t="s">
        <v>675</v>
      </c>
      <c r="F207" s="9">
        <v>4</v>
      </c>
      <c r="G207" s="48" t="s">
        <v>299</v>
      </c>
      <c r="H207" s="48" t="s">
        <v>676</v>
      </c>
      <c r="I207" s="50">
        <v>601390</v>
      </c>
      <c r="J207" s="10">
        <v>1</v>
      </c>
      <c r="K207" s="11">
        <v>0.75</v>
      </c>
      <c r="L207" s="12">
        <v>0.75</v>
      </c>
      <c r="M207" s="13" t="s">
        <v>27</v>
      </c>
      <c r="N207" s="12">
        <v>0</v>
      </c>
      <c r="O207" s="13" t="s">
        <v>27</v>
      </c>
      <c r="P207" s="12">
        <v>0</v>
      </c>
      <c r="Q207" s="13" t="s">
        <v>27</v>
      </c>
      <c r="R207" s="12">
        <v>0</v>
      </c>
      <c r="S207" s="71">
        <v>0.75</v>
      </c>
      <c r="T207" s="75">
        <v>5033.1099999999997</v>
      </c>
      <c r="U207" s="75">
        <v>623.80999999999995</v>
      </c>
      <c r="V207" s="75">
        <v>4409.2999999999993</v>
      </c>
      <c r="W207" s="75">
        <v>367.44</v>
      </c>
      <c r="X207" s="75">
        <v>5.0532499999999994</v>
      </c>
      <c r="Y207" s="92">
        <v>9</v>
      </c>
      <c r="Z207" s="75">
        <v>9.552999999999999</v>
      </c>
      <c r="AA207" s="92">
        <v>2</v>
      </c>
      <c r="AB207" s="97"/>
      <c r="AC207" s="98"/>
      <c r="AD207" s="31"/>
      <c r="AE207" s="75" t="s">
        <v>872</v>
      </c>
      <c r="AF207" s="75" t="s">
        <v>872</v>
      </c>
      <c r="AG207" s="92">
        <v>2</v>
      </c>
      <c r="AH207" s="92">
        <v>13</v>
      </c>
      <c r="AI207" s="31"/>
      <c r="AJ207" s="75"/>
      <c r="AK207" s="75">
        <f t="shared" si="6"/>
        <v>14.606249999999999</v>
      </c>
      <c r="AL207" s="75">
        <f t="shared" si="7"/>
        <v>4423.9062499999991</v>
      </c>
      <c r="AN207" s="250"/>
      <c r="AO207" s="250"/>
    </row>
    <row r="208" spans="1:41" s="14" customFormat="1" x14ac:dyDescent="0.25">
      <c r="A208" s="7" t="s">
        <v>669</v>
      </c>
      <c r="B208" s="6" t="s">
        <v>687</v>
      </c>
      <c r="C208" s="48" t="s">
        <v>673</v>
      </c>
      <c r="D208" s="8" t="s">
        <v>674</v>
      </c>
      <c r="E208" s="49" t="s">
        <v>675</v>
      </c>
      <c r="F208" s="9">
        <v>4</v>
      </c>
      <c r="G208" s="48" t="s">
        <v>299</v>
      </c>
      <c r="H208" s="48" t="s">
        <v>688</v>
      </c>
      <c r="I208" s="50">
        <v>601380</v>
      </c>
      <c r="J208" s="10">
        <v>1</v>
      </c>
      <c r="K208" s="11">
        <v>0.25</v>
      </c>
      <c r="L208" s="12">
        <v>0.25</v>
      </c>
      <c r="M208" s="13" t="s">
        <v>27</v>
      </c>
      <c r="N208" s="12">
        <v>0</v>
      </c>
      <c r="O208" s="13" t="s">
        <v>27</v>
      </c>
      <c r="P208" s="12">
        <v>0</v>
      </c>
      <c r="Q208" s="13" t="s">
        <v>27</v>
      </c>
      <c r="R208" s="12">
        <v>0</v>
      </c>
      <c r="S208" s="71">
        <v>0.25</v>
      </c>
      <c r="T208" s="75">
        <v>1677.7</v>
      </c>
      <c r="U208" s="75">
        <v>207.94</v>
      </c>
      <c r="V208" s="75">
        <v>1469.76</v>
      </c>
      <c r="W208" s="75">
        <v>122.48</v>
      </c>
      <c r="X208" s="75">
        <v>0</v>
      </c>
      <c r="Y208" s="92"/>
      <c r="Z208" s="75">
        <v>0</v>
      </c>
      <c r="AA208" s="92"/>
      <c r="AB208" s="97"/>
      <c r="AC208" s="98"/>
      <c r="AD208" s="31"/>
      <c r="AE208" s="75" t="s">
        <v>872</v>
      </c>
      <c r="AF208" s="75" t="s">
        <v>872</v>
      </c>
      <c r="AG208" s="92"/>
      <c r="AH208" s="92">
        <v>0</v>
      </c>
      <c r="AI208" s="31"/>
      <c r="AJ208" s="75"/>
      <c r="AK208" s="75">
        <f t="shared" si="6"/>
        <v>0</v>
      </c>
      <c r="AL208" s="75">
        <f t="shared" si="7"/>
        <v>1469.76</v>
      </c>
      <c r="AN208" s="250"/>
      <c r="AO208" s="250"/>
    </row>
    <row r="209" spans="1:41" s="14" customFormat="1" ht="30" x14ac:dyDescent="0.25">
      <c r="A209" s="7" t="s">
        <v>669</v>
      </c>
      <c r="B209" s="18" t="s">
        <v>665</v>
      </c>
      <c r="C209" s="7" t="s">
        <v>666</v>
      </c>
      <c r="D209" s="8" t="s">
        <v>667</v>
      </c>
      <c r="E209" s="7" t="s">
        <v>668</v>
      </c>
      <c r="F209" s="9">
        <v>4</v>
      </c>
      <c r="G209" s="7" t="s">
        <v>670</v>
      </c>
      <c r="H209" s="7" t="s">
        <v>671</v>
      </c>
      <c r="I209" s="7">
        <v>601640</v>
      </c>
      <c r="J209" s="10">
        <v>1</v>
      </c>
      <c r="K209" s="11">
        <v>1</v>
      </c>
      <c r="L209" s="12">
        <v>1</v>
      </c>
      <c r="M209" s="13" t="s">
        <v>27</v>
      </c>
      <c r="N209" s="12">
        <v>0</v>
      </c>
      <c r="O209" s="13" t="s">
        <v>27</v>
      </c>
      <c r="P209" s="12">
        <v>0</v>
      </c>
      <c r="Q209" s="13" t="s">
        <v>27</v>
      </c>
      <c r="R209" s="12">
        <v>0</v>
      </c>
      <c r="S209" s="71">
        <v>1</v>
      </c>
      <c r="T209" s="75">
        <v>6710.81</v>
      </c>
      <c r="U209" s="75">
        <v>831.75</v>
      </c>
      <c r="V209" s="75">
        <v>5879.06</v>
      </c>
      <c r="W209" s="75">
        <v>489.92</v>
      </c>
      <c r="X209" s="75">
        <v>0</v>
      </c>
      <c r="Y209" s="92"/>
      <c r="Z209" s="75">
        <v>0</v>
      </c>
      <c r="AA209" s="92"/>
      <c r="AB209" s="97"/>
      <c r="AC209" s="98"/>
      <c r="AD209" s="31"/>
      <c r="AE209" s="75" t="s">
        <v>872</v>
      </c>
      <c r="AF209" s="75" t="s">
        <v>872</v>
      </c>
      <c r="AG209" s="92"/>
      <c r="AH209" s="92">
        <v>0</v>
      </c>
      <c r="AI209" s="31"/>
      <c r="AJ209" s="75"/>
      <c r="AK209" s="75">
        <f t="shared" si="6"/>
        <v>0</v>
      </c>
      <c r="AL209" s="75">
        <f t="shared" si="7"/>
        <v>5879.06</v>
      </c>
      <c r="AN209" s="250"/>
      <c r="AO209" s="250"/>
    </row>
    <row r="210" spans="1:41" s="14" customFormat="1" x14ac:dyDescent="0.25">
      <c r="A210" s="7" t="s">
        <v>669</v>
      </c>
      <c r="B210" s="6" t="s">
        <v>700</v>
      </c>
      <c r="C210" s="49" t="s">
        <v>701</v>
      </c>
      <c r="D210" s="208" t="s">
        <v>702</v>
      </c>
      <c r="E210" s="49" t="s">
        <v>703</v>
      </c>
      <c r="F210" s="9">
        <v>4</v>
      </c>
      <c r="G210" s="48" t="s">
        <v>696</v>
      </c>
      <c r="H210" s="48" t="s">
        <v>699</v>
      </c>
      <c r="I210" s="50">
        <v>601422</v>
      </c>
      <c r="J210" s="10">
        <v>1</v>
      </c>
      <c r="K210" s="11">
        <v>1</v>
      </c>
      <c r="L210" s="12">
        <v>1</v>
      </c>
      <c r="M210" s="13" t="s">
        <v>27</v>
      </c>
      <c r="N210" s="12">
        <v>0</v>
      </c>
      <c r="O210" s="13" t="s">
        <v>27</v>
      </c>
      <c r="P210" s="12">
        <v>0</v>
      </c>
      <c r="Q210" s="13" t="s">
        <v>27</v>
      </c>
      <c r="R210" s="12">
        <v>0</v>
      </c>
      <c r="S210" s="71">
        <v>1</v>
      </c>
      <c r="T210" s="75">
        <v>6710.81</v>
      </c>
      <c r="U210" s="75">
        <v>831.75</v>
      </c>
      <c r="V210" s="75">
        <v>5879.06</v>
      </c>
      <c r="W210" s="75">
        <v>489.92</v>
      </c>
      <c r="X210" s="75">
        <v>104.27324999999998</v>
      </c>
      <c r="Y210" s="92">
        <v>110</v>
      </c>
      <c r="Z210" s="75">
        <v>10.09625</v>
      </c>
      <c r="AA210" s="92">
        <v>1</v>
      </c>
      <c r="AB210" s="97">
        <v>425</v>
      </c>
      <c r="AC210" s="98">
        <v>5</v>
      </c>
      <c r="AD210" s="31">
        <v>170.02000000000007</v>
      </c>
      <c r="AE210" s="75" t="s">
        <v>872</v>
      </c>
      <c r="AF210" s="75" t="s">
        <v>872</v>
      </c>
      <c r="AG210" s="92">
        <v>1</v>
      </c>
      <c r="AH210" s="92">
        <v>112</v>
      </c>
      <c r="AI210" s="31"/>
      <c r="AJ210" s="75"/>
      <c r="AK210" s="75">
        <f t="shared" si="6"/>
        <v>709.38950000000011</v>
      </c>
      <c r="AL210" s="75">
        <f t="shared" si="7"/>
        <v>6588.4495000000006</v>
      </c>
      <c r="AN210" s="250"/>
      <c r="AO210" s="250"/>
    </row>
    <row r="211" spans="1:41" s="14" customFormat="1" x14ac:dyDescent="0.25">
      <c r="A211" s="7" t="s">
        <v>669</v>
      </c>
      <c r="B211" s="6" t="s">
        <v>708</v>
      </c>
      <c r="C211" s="48" t="s">
        <v>709</v>
      </c>
      <c r="D211" s="8" t="s">
        <v>30</v>
      </c>
      <c r="E211" s="49" t="s">
        <v>31</v>
      </c>
      <c r="F211" s="9">
        <v>2</v>
      </c>
      <c r="G211" s="48" t="s">
        <v>299</v>
      </c>
      <c r="H211" s="48" t="s">
        <v>710</v>
      </c>
      <c r="I211" s="50">
        <v>601210</v>
      </c>
      <c r="J211" s="10">
        <v>1</v>
      </c>
      <c r="K211" s="11">
        <v>1</v>
      </c>
      <c r="L211" s="12">
        <v>1</v>
      </c>
      <c r="M211" s="13" t="s">
        <v>27</v>
      </c>
      <c r="N211" s="12">
        <v>0</v>
      </c>
      <c r="O211" s="13" t="s">
        <v>27</v>
      </c>
      <c r="P211" s="12">
        <v>0</v>
      </c>
      <c r="Q211" s="13" t="s">
        <v>27</v>
      </c>
      <c r="R211" s="12">
        <v>0</v>
      </c>
      <c r="S211" s="71">
        <v>1</v>
      </c>
      <c r="T211" s="75">
        <v>6710.81</v>
      </c>
      <c r="U211" s="75">
        <v>831.75</v>
      </c>
      <c r="V211" s="75">
        <v>5879.06</v>
      </c>
      <c r="W211" s="75">
        <v>489.92</v>
      </c>
      <c r="X211" s="75">
        <v>30.093999999999998</v>
      </c>
      <c r="Y211" s="92">
        <v>25</v>
      </c>
      <c r="Z211" s="75">
        <v>0</v>
      </c>
      <c r="AA211" s="92"/>
      <c r="AB211" s="97"/>
      <c r="AC211" s="98"/>
      <c r="AD211" s="31"/>
      <c r="AE211" s="75" t="s">
        <v>872</v>
      </c>
      <c r="AF211" s="75" t="s">
        <v>872</v>
      </c>
      <c r="AG211" s="92"/>
      <c r="AH211" s="92">
        <v>25</v>
      </c>
      <c r="AI211" s="31"/>
      <c r="AJ211" s="75"/>
      <c r="AK211" s="75">
        <f t="shared" si="6"/>
        <v>30.093999999999998</v>
      </c>
      <c r="AL211" s="75">
        <f t="shared" si="7"/>
        <v>5909.1540000000005</v>
      </c>
      <c r="AN211" s="250"/>
      <c r="AO211" s="250"/>
    </row>
    <row r="212" spans="1:41" s="14" customFormat="1" x14ac:dyDescent="0.25">
      <c r="A212" s="7" t="s">
        <v>669</v>
      </c>
      <c r="B212" s="6" t="s">
        <v>711</v>
      </c>
      <c r="C212" s="48" t="s">
        <v>712</v>
      </c>
      <c r="D212" s="8" t="s">
        <v>30</v>
      </c>
      <c r="E212" s="49" t="s">
        <v>31</v>
      </c>
      <c r="F212" s="9">
        <v>2</v>
      </c>
      <c r="G212" s="48" t="s">
        <v>696</v>
      </c>
      <c r="H212" s="48" t="s">
        <v>713</v>
      </c>
      <c r="I212" s="50">
        <v>601473</v>
      </c>
      <c r="J212" s="10">
        <v>1</v>
      </c>
      <c r="K212" s="11">
        <v>1</v>
      </c>
      <c r="L212" s="12">
        <v>1</v>
      </c>
      <c r="M212" s="13" t="s">
        <v>27</v>
      </c>
      <c r="N212" s="12">
        <v>0</v>
      </c>
      <c r="O212" s="13" t="s">
        <v>27</v>
      </c>
      <c r="P212" s="12">
        <v>0</v>
      </c>
      <c r="Q212" s="13" t="s">
        <v>27</v>
      </c>
      <c r="R212" s="12">
        <v>0</v>
      </c>
      <c r="S212" s="71">
        <v>1</v>
      </c>
      <c r="T212" s="75">
        <v>6710.81</v>
      </c>
      <c r="U212" s="75">
        <v>831.75</v>
      </c>
      <c r="V212" s="75">
        <v>5879.06</v>
      </c>
      <c r="W212" s="75">
        <v>489.92</v>
      </c>
      <c r="X212" s="75">
        <v>0</v>
      </c>
      <c r="Y212" s="92"/>
      <c r="Z212" s="75">
        <v>0</v>
      </c>
      <c r="AA212" s="92"/>
      <c r="AB212" s="97"/>
      <c r="AC212" s="98"/>
      <c r="AD212" s="31"/>
      <c r="AE212" s="75" t="s">
        <v>872</v>
      </c>
      <c r="AF212" s="75" t="s">
        <v>872</v>
      </c>
      <c r="AG212" s="92"/>
      <c r="AH212" s="92">
        <v>0</v>
      </c>
      <c r="AI212" s="31"/>
      <c r="AJ212" s="75"/>
      <c r="AK212" s="75">
        <f t="shared" si="6"/>
        <v>0</v>
      </c>
      <c r="AL212" s="75">
        <f t="shared" si="7"/>
        <v>5879.06</v>
      </c>
      <c r="AN212" s="250"/>
      <c r="AO212" s="250"/>
    </row>
    <row r="213" spans="1:41" s="14" customFormat="1" x14ac:dyDescent="0.25">
      <c r="A213" s="7" t="s">
        <v>669</v>
      </c>
      <c r="B213" s="6" t="s">
        <v>677</v>
      </c>
      <c r="C213" s="48" t="s">
        <v>678</v>
      </c>
      <c r="D213" s="8" t="s">
        <v>103</v>
      </c>
      <c r="E213" s="7" t="s">
        <v>65</v>
      </c>
      <c r="F213" s="9">
        <v>2</v>
      </c>
      <c r="G213" s="48" t="s">
        <v>679</v>
      </c>
      <c r="H213" s="48" t="s">
        <v>680</v>
      </c>
      <c r="I213" s="50">
        <v>600001</v>
      </c>
      <c r="J213" s="10">
        <v>2</v>
      </c>
      <c r="K213" s="11">
        <v>1</v>
      </c>
      <c r="L213" s="12">
        <v>2</v>
      </c>
      <c r="M213" s="13" t="s">
        <v>27</v>
      </c>
      <c r="N213" s="12">
        <v>0</v>
      </c>
      <c r="O213" s="13" t="s">
        <v>106</v>
      </c>
      <c r="P213" s="12">
        <v>1</v>
      </c>
      <c r="Q213" s="13" t="s">
        <v>27</v>
      </c>
      <c r="R213" s="12">
        <v>0</v>
      </c>
      <c r="S213" s="71">
        <v>3</v>
      </c>
      <c r="T213" s="75">
        <v>20132.43</v>
      </c>
      <c r="U213" s="75">
        <v>2495.2600000000002</v>
      </c>
      <c r="V213" s="75">
        <v>17637.169999999998</v>
      </c>
      <c r="W213" s="75">
        <v>1469.76</v>
      </c>
      <c r="X213" s="75">
        <v>1369.0822499999999</v>
      </c>
      <c r="Y213" s="92">
        <v>3269</v>
      </c>
      <c r="Z213" s="75">
        <v>90.61</v>
      </c>
      <c r="AA213" s="92">
        <v>18</v>
      </c>
      <c r="AB213" s="97">
        <v>106.25</v>
      </c>
      <c r="AC213" s="98">
        <v>1.25</v>
      </c>
      <c r="AD213" s="31"/>
      <c r="AE213" s="75" t="s">
        <v>872</v>
      </c>
      <c r="AF213" s="75" t="s">
        <v>872</v>
      </c>
      <c r="AG213" s="92">
        <v>18</v>
      </c>
      <c r="AH213" s="92">
        <v>3305</v>
      </c>
      <c r="AI213" s="31"/>
      <c r="AJ213" s="75"/>
      <c r="AK213" s="75">
        <f t="shared" si="6"/>
        <v>1565.9422499999998</v>
      </c>
      <c r="AL213" s="75">
        <f t="shared" si="7"/>
        <v>19203.112249999998</v>
      </c>
      <c r="AN213" s="250"/>
      <c r="AO213" s="250"/>
    </row>
    <row r="214" spans="1:41" s="14" customFormat="1" x14ac:dyDescent="0.25">
      <c r="A214" s="7" t="s">
        <v>669</v>
      </c>
      <c r="B214" s="6" t="s">
        <v>689</v>
      </c>
      <c r="C214" s="48" t="s">
        <v>690</v>
      </c>
      <c r="D214" s="8" t="s">
        <v>35</v>
      </c>
      <c r="E214" s="49" t="s">
        <v>36</v>
      </c>
      <c r="F214" s="9">
        <v>2</v>
      </c>
      <c r="G214" s="48" t="s">
        <v>670</v>
      </c>
      <c r="H214" s="48" t="s">
        <v>691</v>
      </c>
      <c r="I214" s="50">
        <v>601690</v>
      </c>
      <c r="J214" s="10">
        <v>1</v>
      </c>
      <c r="K214" s="11">
        <v>1</v>
      </c>
      <c r="L214" s="12">
        <v>1</v>
      </c>
      <c r="M214" s="13" t="s">
        <v>27</v>
      </c>
      <c r="N214" s="12">
        <v>0</v>
      </c>
      <c r="O214" s="13" t="s">
        <v>27</v>
      </c>
      <c r="P214" s="12">
        <v>0</v>
      </c>
      <c r="Q214" s="13" t="s">
        <v>27</v>
      </c>
      <c r="R214" s="12">
        <v>0</v>
      </c>
      <c r="S214" s="71">
        <v>1</v>
      </c>
      <c r="T214" s="75">
        <v>6710.81</v>
      </c>
      <c r="U214" s="75">
        <v>831.75</v>
      </c>
      <c r="V214" s="75">
        <v>5879.06</v>
      </c>
      <c r="W214" s="75">
        <v>489.92</v>
      </c>
      <c r="X214" s="75">
        <v>13179.04</v>
      </c>
      <c r="Y214" s="92">
        <v>11864</v>
      </c>
      <c r="Z214" s="75">
        <v>127.99174999999998</v>
      </c>
      <c r="AA214" s="92">
        <v>18</v>
      </c>
      <c r="AB214" s="97"/>
      <c r="AC214" s="98"/>
      <c r="AD214" s="31"/>
      <c r="AE214" s="75" t="s">
        <v>872</v>
      </c>
      <c r="AF214" s="75" t="s">
        <v>872</v>
      </c>
      <c r="AG214" s="92">
        <v>18</v>
      </c>
      <c r="AH214" s="92">
        <v>11900</v>
      </c>
      <c r="AI214" s="31"/>
      <c r="AJ214" s="75"/>
      <c r="AK214" s="75">
        <f t="shared" si="6"/>
        <v>13307.03175</v>
      </c>
      <c r="AL214" s="75">
        <f t="shared" si="7"/>
        <v>19186.09175</v>
      </c>
      <c r="AN214" s="250"/>
      <c r="AO214" s="250"/>
    </row>
    <row r="215" spans="1:41" s="14" customFormat="1" x14ac:dyDescent="0.25">
      <c r="A215" s="7" t="s">
        <v>669</v>
      </c>
      <c r="B215" s="6" t="s">
        <v>692</v>
      </c>
      <c r="C215" s="7" t="s">
        <v>693</v>
      </c>
      <c r="D215" s="8" t="s">
        <v>694</v>
      </c>
      <c r="E215" s="7" t="s">
        <v>695</v>
      </c>
      <c r="F215" s="9">
        <v>2</v>
      </c>
      <c r="G215" s="7" t="s">
        <v>696</v>
      </c>
      <c r="H215" s="7" t="s">
        <v>697</v>
      </c>
      <c r="I215" s="7">
        <v>601410</v>
      </c>
      <c r="J215" s="10">
        <v>2</v>
      </c>
      <c r="K215" s="11">
        <v>1</v>
      </c>
      <c r="L215" s="12">
        <v>2</v>
      </c>
      <c r="M215" s="13" t="s">
        <v>27</v>
      </c>
      <c r="N215" s="12">
        <v>0</v>
      </c>
      <c r="O215" s="13" t="s">
        <v>27</v>
      </c>
      <c r="P215" s="12">
        <v>0</v>
      </c>
      <c r="Q215" s="13" t="s">
        <v>27</v>
      </c>
      <c r="R215" s="12">
        <v>0</v>
      </c>
      <c r="S215" s="71">
        <v>2</v>
      </c>
      <c r="T215" s="75">
        <v>13421.62</v>
      </c>
      <c r="U215" s="75">
        <v>1663.51</v>
      </c>
      <c r="V215" s="75">
        <v>11758.11</v>
      </c>
      <c r="W215" s="75">
        <v>979.84</v>
      </c>
      <c r="X215" s="75">
        <v>70.663499999999985</v>
      </c>
      <c r="Y215" s="92">
        <v>146</v>
      </c>
      <c r="Z215" s="75">
        <v>24.097749999999994</v>
      </c>
      <c r="AA215" s="92">
        <v>5</v>
      </c>
      <c r="AB215" s="97">
        <v>148.75</v>
      </c>
      <c r="AC215" s="98">
        <v>1.75</v>
      </c>
      <c r="AD215" s="31"/>
      <c r="AE215" s="75" t="s">
        <v>872</v>
      </c>
      <c r="AF215" s="75" t="s">
        <v>872</v>
      </c>
      <c r="AG215" s="92">
        <v>5</v>
      </c>
      <c r="AH215" s="92">
        <v>156</v>
      </c>
      <c r="AI215" s="31"/>
      <c r="AJ215" s="75"/>
      <c r="AK215" s="75">
        <f t="shared" si="6"/>
        <v>243.51124999999996</v>
      </c>
      <c r="AL215" s="75">
        <f t="shared" si="7"/>
        <v>12001.62125</v>
      </c>
      <c r="AN215" s="250"/>
      <c r="AO215" s="250"/>
    </row>
    <row r="216" spans="1:41" s="14" customFormat="1" x14ac:dyDescent="0.25">
      <c r="A216" s="7" t="s">
        <v>669</v>
      </c>
      <c r="B216" s="6" t="s">
        <v>681</v>
      </c>
      <c r="C216" s="48" t="s">
        <v>40</v>
      </c>
      <c r="D216" s="17" t="s">
        <v>40</v>
      </c>
      <c r="E216" s="17" t="s">
        <v>40</v>
      </c>
      <c r="F216" s="9"/>
      <c r="G216" s="48" t="s">
        <v>670</v>
      </c>
      <c r="H216" s="48" t="s">
        <v>682</v>
      </c>
      <c r="I216" s="50">
        <v>601600</v>
      </c>
      <c r="J216" s="10">
        <v>0</v>
      </c>
      <c r="K216" s="11">
        <v>0</v>
      </c>
      <c r="L216" s="12">
        <v>0</v>
      </c>
      <c r="M216" s="13" t="s">
        <v>27</v>
      </c>
      <c r="N216" s="12">
        <v>0</v>
      </c>
      <c r="O216" s="13" t="s">
        <v>27</v>
      </c>
      <c r="P216" s="12">
        <v>0</v>
      </c>
      <c r="Q216" s="13" t="s">
        <v>27</v>
      </c>
      <c r="R216" s="12">
        <v>0</v>
      </c>
      <c r="S216" s="71">
        <v>0</v>
      </c>
      <c r="T216" s="75">
        <v>0</v>
      </c>
      <c r="U216" s="75">
        <v>0</v>
      </c>
      <c r="V216" s="75">
        <v>0</v>
      </c>
      <c r="W216" s="75">
        <v>0</v>
      </c>
      <c r="X216" s="75">
        <v>2308.86375</v>
      </c>
      <c r="Y216" s="92">
        <v>3725</v>
      </c>
      <c r="Z216" s="75">
        <v>50.440249999999999</v>
      </c>
      <c r="AA216" s="92">
        <v>13</v>
      </c>
      <c r="AB216" s="97">
        <v>42.5</v>
      </c>
      <c r="AC216" s="98">
        <v>0.5</v>
      </c>
      <c r="AD216" s="31"/>
      <c r="AE216" s="75" t="s">
        <v>872</v>
      </c>
      <c r="AF216" s="75" t="s">
        <v>872</v>
      </c>
      <c r="AG216" s="92">
        <v>13</v>
      </c>
      <c r="AH216" s="92">
        <v>3751</v>
      </c>
      <c r="AI216" s="31"/>
      <c r="AJ216" s="75">
        <v>18.810000000000002</v>
      </c>
      <c r="AK216" s="75">
        <f t="shared" si="6"/>
        <v>2420.614</v>
      </c>
      <c r="AL216" s="75">
        <f t="shared" si="7"/>
        <v>2420.614</v>
      </c>
      <c r="AN216" s="250"/>
      <c r="AO216" s="250"/>
    </row>
    <row r="217" spans="1:41" s="14" customFormat="1" x14ac:dyDescent="0.25">
      <c r="A217" s="16" t="s">
        <v>669</v>
      </c>
      <c r="B217" s="6" t="s">
        <v>683</v>
      </c>
      <c r="C217" s="16" t="s">
        <v>40</v>
      </c>
      <c r="D217" s="17" t="s">
        <v>40</v>
      </c>
      <c r="E217" s="17" t="s">
        <v>40</v>
      </c>
      <c r="F217" s="16"/>
      <c r="G217" s="16" t="s">
        <v>299</v>
      </c>
      <c r="H217" s="16" t="s">
        <v>684</v>
      </c>
      <c r="I217" s="16">
        <v>601774</v>
      </c>
      <c r="J217" s="10">
        <v>0</v>
      </c>
      <c r="K217" s="11">
        <v>0</v>
      </c>
      <c r="L217" s="12">
        <v>0</v>
      </c>
      <c r="M217" s="13" t="s">
        <v>27</v>
      </c>
      <c r="N217" s="12">
        <v>0</v>
      </c>
      <c r="O217" s="13" t="s">
        <v>27</v>
      </c>
      <c r="P217" s="12">
        <v>0</v>
      </c>
      <c r="Q217" s="13" t="s">
        <v>27</v>
      </c>
      <c r="R217" s="12">
        <v>0</v>
      </c>
      <c r="S217" s="71">
        <v>0</v>
      </c>
      <c r="T217" s="75">
        <v>0</v>
      </c>
      <c r="U217" s="75">
        <v>0</v>
      </c>
      <c r="V217" s="75">
        <v>0</v>
      </c>
      <c r="W217" s="75">
        <v>0</v>
      </c>
      <c r="X217" s="75">
        <v>5539.6535000000003</v>
      </c>
      <c r="Y217" s="92">
        <v>14297</v>
      </c>
      <c r="Z217" s="75">
        <v>0</v>
      </c>
      <c r="AA217" s="92"/>
      <c r="AB217" s="97"/>
      <c r="AC217" s="98"/>
      <c r="AD217" s="31"/>
      <c r="AE217" s="75" t="s">
        <v>872</v>
      </c>
      <c r="AF217" s="75" t="s">
        <v>872</v>
      </c>
      <c r="AG217" s="92"/>
      <c r="AH217" s="92">
        <v>14297</v>
      </c>
      <c r="AI217" s="31"/>
      <c r="AJ217" s="75"/>
      <c r="AK217" s="75">
        <f t="shared" si="6"/>
        <v>5539.6535000000003</v>
      </c>
      <c r="AL217" s="75">
        <f t="shared" si="7"/>
        <v>5539.6535000000003</v>
      </c>
      <c r="AN217" s="250"/>
      <c r="AO217" s="250"/>
    </row>
    <row r="218" spans="1:41" s="14" customFormat="1" x14ac:dyDescent="0.25">
      <c r="A218" s="16" t="s">
        <v>669</v>
      </c>
      <c r="B218" s="6" t="s">
        <v>685</v>
      </c>
      <c r="C218" s="16" t="s">
        <v>40</v>
      </c>
      <c r="D218" s="17" t="s">
        <v>40</v>
      </c>
      <c r="E218" s="17" t="s">
        <v>40</v>
      </c>
      <c r="F218" s="16"/>
      <c r="G218" s="16" t="s">
        <v>299</v>
      </c>
      <c r="H218" s="16" t="s">
        <v>686</v>
      </c>
      <c r="I218" s="16">
        <v>601775</v>
      </c>
      <c r="J218" s="10">
        <v>0</v>
      </c>
      <c r="K218" s="11">
        <v>0</v>
      </c>
      <c r="L218" s="12">
        <v>0</v>
      </c>
      <c r="M218" s="13" t="s">
        <v>27</v>
      </c>
      <c r="N218" s="12">
        <v>0</v>
      </c>
      <c r="O218" s="13" t="s">
        <v>27</v>
      </c>
      <c r="P218" s="12">
        <v>0</v>
      </c>
      <c r="Q218" s="13" t="s">
        <v>27</v>
      </c>
      <c r="R218" s="12">
        <v>0</v>
      </c>
      <c r="S218" s="71">
        <v>0</v>
      </c>
      <c r="T218" s="75">
        <v>0</v>
      </c>
      <c r="U218" s="75">
        <v>0</v>
      </c>
      <c r="V218" s="75">
        <v>0</v>
      </c>
      <c r="W218" s="75">
        <v>0</v>
      </c>
      <c r="X218" s="75">
        <v>6399.3415000000005</v>
      </c>
      <c r="Y218" s="92">
        <v>9034</v>
      </c>
      <c r="Z218" s="75">
        <v>0</v>
      </c>
      <c r="AA218" s="92"/>
      <c r="AB218" s="97"/>
      <c r="AC218" s="98"/>
      <c r="AD218" s="31"/>
      <c r="AE218" s="75" t="s">
        <v>872</v>
      </c>
      <c r="AF218" s="75" t="s">
        <v>872</v>
      </c>
      <c r="AG218" s="92"/>
      <c r="AH218" s="92">
        <v>9034</v>
      </c>
      <c r="AI218" s="31"/>
      <c r="AJ218" s="75"/>
      <c r="AK218" s="75">
        <f t="shared" si="6"/>
        <v>6399.3415000000005</v>
      </c>
      <c r="AL218" s="75">
        <f t="shared" si="7"/>
        <v>6399.3415000000005</v>
      </c>
      <c r="AN218" s="250"/>
      <c r="AO218" s="250"/>
    </row>
    <row r="219" spans="1:41" s="14" customFormat="1" x14ac:dyDescent="0.25">
      <c r="A219" s="16" t="s">
        <v>669</v>
      </c>
      <c r="B219" s="6" t="s">
        <v>698</v>
      </c>
      <c r="C219" s="16" t="s">
        <v>40</v>
      </c>
      <c r="D219" s="17" t="s">
        <v>40</v>
      </c>
      <c r="E219" s="17" t="s">
        <v>40</v>
      </c>
      <c r="F219" s="16"/>
      <c r="G219" s="16" t="s">
        <v>696</v>
      </c>
      <c r="H219" s="16" t="s">
        <v>699</v>
      </c>
      <c r="I219" s="16">
        <v>601422</v>
      </c>
      <c r="J219" s="10">
        <v>0</v>
      </c>
      <c r="K219" s="11">
        <v>0</v>
      </c>
      <c r="L219" s="12">
        <v>0</v>
      </c>
      <c r="M219" s="13" t="s">
        <v>27</v>
      </c>
      <c r="N219" s="12">
        <v>0</v>
      </c>
      <c r="O219" s="13" t="s">
        <v>27</v>
      </c>
      <c r="P219" s="12">
        <v>0</v>
      </c>
      <c r="Q219" s="13" t="s">
        <v>27</v>
      </c>
      <c r="R219" s="12">
        <v>0</v>
      </c>
      <c r="S219" s="71">
        <v>0</v>
      </c>
      <c r="T219" s="75">
        <v>0</v>
      </c>
      <c r="U219" s="75">
        <v>0</v>
      </c>
      <c r="V219" s="75">
        <v>0</v>
      </c>
      <c r="W219" s="75">
        <v>0</v>
      </c>
      <c r="X219" s="75">
        <v>0</v>
      </c>
      <c r="Y219" s="92"/>
      <c r="Z219" s="75">
        <v>0</v>
      </c>
      <c r="AA219" s="92"/>
      <c r="AB219" s="97"/>
      <c r="AC219" s="98"/>
      <c r="AD219" s="31"/>
      <c r="AE219" s="75" t="s">
        <v>872</v>
      </c>
      <c r="AF219" s="75" t="s">
        <v>872</v>
      </c>
      <c r="AG219" s="92"/>
      <c r="AH219" s="92">
        <v>0</v>
      </c>
      <c r="AI219" s="31"/>
      <c r="AJ219" s="75"/>
      <c r="AK219" s="75">
        <f t="shared" si="6"/>
        <v>0</v>
      </c>
      <c r="AL219" s="75">
        <f t="shared" si="7"/>
        <v>0</v>
      </c>
      <c r="AN219" s="250"/>
      <c r="AO219" s="250"/>
    </row>
    <row r="220" spans="1:41" s="14" customFormat="1" x14ac:dyDescent="0.25">
      <c r="A220" s="16" t="s">
        <v>669</v>
      </c>
      <c r="B220" s="6" t="s">
        <v>704</v>
      </c>
      <c r="C220" s="49" t="s">
        <v>705</v>
      </c>
      <c r="D220" s="208" t="s">
        <v>706</v>
      </c>
      <c r="E220" s="49" t="s">
        <v>707</v>
      </c>
      <c r="F220" s="9">
        <v>4</v>
      </c>
      <c r="G220" s="48" t="s">
        <v>670</v>
      </c>
      <c r="H220" s="48" t="s">
        <v>682</v>
      </c>
      <c r="I220" s="48">
        <v>601600</v>
      </c>
      <c r="J220" s="10">
        <v>1</v>
      </c>
      <c r="K220" s="11">
        <v>1</v>
      </c>
      <c r="L220" s="12">
        <v>1</v>
      </c>
      <c r="M220" s="13" t="s">
        <v>27</v>
      </c>
      <c r="N220" s="12">
        <v>0</v>
      </c>
      <c r="O220" s="13" t="s">
        <v>27</v>
      </c>
      <c r="P220" s="12">
        <v>0</v>
      </c>
      <c r="Q220" s="13" t="s">
        <v>27</v>
      </c>
      <c r="R220" s="12">
        <v>0</v>
      </c>
      <c r="S220" s="71">
        <v>1</v>
      </c>
      <c r="T220" s="75">
        <v>6710.81</v>
      </c>
      <c r="U220" s="75">
        <v>831.75</v>
      </c>
      <c r="V220" s="75">
        <v>5879.06</v>
      </c>
      <c r="W220" s="75">
        <v>489.92</v>
      </c>
      <c r="X220" s="75">
        <v>3501.0309999999995</v>
      </c>
      <c r="Y220" s="92">
        <v>5736</v>
      </c>
      <c r="Z220" s="75">
        <v>35.905749999999998</v>
      </c>
      <c r="AA220" s="92">
        <v>10</v>
      </c>
      <c r="AB220" s="97"/>
      <c r="AC220" s="98"/>
      <c r="AD220" s="31">
        <v>4.42</v>
      </c>
      <c r="AE220" s="75" t="s">
        <v>872</v>
      </c>
      <c r="AF220" s="75" t="s">
        <v>872</v>
      </c>
      <c r="AG220" s="92">
        <v>10</v>
      </c>
      <c r="AH220" s="92">
        <v>5756</v>
      </c>
      <c r="AI220" s="31"/>
      <c r="AJ220" s="75"/>
      <c r="AK220" s="75">
        <f t="shared" si="6"/>
        <v>3541.3567499999995</v>
      </c>
      <c r="AL220" s="75">
        <f t="shared" si="7"/>
        <v>9420.4167500000003</v>
      </c>
      <c r="AN220" s="250"/>
      <c r="AO220" s="250"/>
    </row>
    <row r="221" spans="1:41" s="14" customFormat="1" x14ac:dyDescent="0.25">
      <c r="A221" s="7" t="s">
        <v>715</v>
      </c>
      <c r="B221" s="18" t="s">
        <v>719</v>
      </c>
      <c r="C221" s="7" t="s">
        <v>720</v>
      </c>
      <c r="D221" s="8" t="s">
        <v>103</v>
      </c>
      <c r="E221" s="7" t="s">
        <v>65</v>
      </c>
      <c r="F221" s="9">
        <v>2</v>
      </c>
      <c r="G221" s="7" t="s">
        <v>721</v>
      </c>
      <c r="H221" s="7" t="s">
        <v>722</v>
      </c>
      <c r="I221" s="15">
        <v>107001</v>
      </c>
      <c r="J221" s="10">
        <v>1</v>
      </c>
      <c r="K221" s="11">
        <v>1</v>
      </c>
      <c r="L221" s="12">
        <v>1</v>
      </c>
      <c r="M221" s="13" t="s">
        <v>27</v>
      </c>
      <c r="N221" s="12">
        <v>0</v>
      </c>
      <c r="O221" s="13" t="s">
        <v>106</v>
      </c>
      <c r="P221" s="12">
        <v>1</v>
      </c>
      <c r="Q221" s="13" t="s">
        <v>27</v>
      </c>
      <c r="R221" s="12">
        <v>0</v>
      </c>
      <c r="S221" s="71">
        <v>2</v>
      </c>
      <c r="T221" s="75">
        <v>13421.62</v>
      </c>
      <c r="U221" s="75">
        <v>1663.51</v>
      </c>
      <c r="V221" s="75">
        <v>11758.11</v>
      </c>
      <c r="W221" s="75">
        <v>979.84</v>
      </c>
      <c r="X221" s="75">
        <v>1041.4512500000001</v>
      </c>
      <c r="Y221" s="92">
        <v>699</v>
      </c>
      <c r="Z221" s="75">
        <v>446.77699999999993</v>
      </c>
      <c r="AA221" s="92">
        <v>85</v>
      </c>
      <c r="AB221" s="97">
        <v>85</v>
      </c>
      <c r="AC221" s="98">
        <v>1</v>
      </c>
      <c r="AD221" s="31"/>
      <c r="AE221" s="75" t="s">
        <v>872</v>
      </c>
      <c r="AF221" s="75" t="s">
        <v>872</v>
      </c>
      <c r="AG221" s="92">
        <v>85</v>
      </c>
      <c r="AH221" s="92">
        <v>869</v>
      </c>
      <c r="AI221" s="31"/>
      <c r="AJ221" s="75"/>
      <c r="AK221" s="75">
        <f t="shared" si="6"/>
        <v>1573.2282500000001</v>
      </c>
      <c r="AL221" s="75">
        <f t="shared" si="7"/>
        <v>13331.338250000001</v>
      </c>
      <c r="AN221" s="250"/>
      <c r="AO221" s="250"/>
    </row>
    <row r="222" spans="1:41" s="14" customFormat="1" x14ac:dyDescent="0.25">
      <c r="A222" s="7" t="s">
        <v>715</v>
      </c>
      <c r="B222" s="6" t="s">
        <v>732</v>
      </c>
      <c r="C222" s="7" t="s">
        <v>102</v>
      </c>
      <c r="D222" s="8" t="s">
        <v>103</v>
      </c>
      <c r="E222" s="7" t="s">
        <v>65</v>
      </c>
      <c r="F222" s="9">
        <v>2</v>
      </c>
      <c r="G222" s="7" t="s">
        <v>733</v>
      </c>
      <c r="H222" s="7"/>
      <c r="I222" s="7">
        <v>703001</v>
      </c>
      <c r="J222" s="10">
        <v>3</v>
      </c>
      <c r="K222" s="11">
        <v>0.04</v>
      </c>
      <c r="L222" s="12">
        <v>0.12</v>
      </c>
      <c r="M222" s="13" t="s">
        <v>106</v>
      </c>
      <c r="N222" s="12">
        <v>0.12</v>
      </c>
      <c r="O222" s="13" t="s">
        <v>106</v>
      </c>
      <c r="P222" s="12">
        <v>0.04</v>
      </c>
      <c r="Q222" s="13" t="s">
        <v>27</v>
      </c>
      <c r="R222" s="12">
        <v>0</v>
      </c>
      <c r="S222" s="71">
        <v>0.27999999999999997</v>
      </c>
      <c r="T222" s="75">
        <v>1879.03</v>
      </c>
      <c r="U222" s="75">
        <v>232.89</v>
      </c>
      <c r="V222" s="75">
        <v>1646.1399999999999</v>
      </c>
      <c r="W222" s="75">
        <v>137.18</v>
      </c>
      <c r="X222" s="75">
        <v>55.257750000000001</v>
      </c>
      <c r="Y222" s="92">
        <v>113</v>
      </c>
      <c r="Z222" s="75">
        <v>19.321249999999999</v>
      </c>
      <c r="AA222" s="92">
        <v>3</v>
      </c>
      <c r="AB222" s="97">
        <v>552.5</v>
      </c>
      <c r="AC222" s="98">
        <v>6.5</v>
      </c>
      <c r="AD222" s="31"/>
      <c r="AE222" s="75" t="s">
        <v>872</v>
      </c>
      <c r="AF222" s="75" t="s">
        <v>872</v>
      </c>
      <c r="AG222" s="92">
        <v>3</v>
      </c>
      <c r="AH222" s="92">
        <v>119</v>
      </c>
      <c r="AI222" s="31"/>
      <c r="AJ222" s="75"/>
      <c r="AK222" s="75">
        <f t="shared" si="6"/>
        <v>627.07899999999995</v>
      </c>
      <c r="AL222" s="75">
        <f t="shared" si="7"/>
        <v>2273.2190000000001</v>
      </c>
      <c r="AN222" s="250"/>
      <c r="AO222" s="250"/>
    </row>
    <row r="223" spans="1:41" s="14" customFormat="1" x14ac:dyDescent="0.25">
      <c r="A223" s="7" t="s">
        <v>715</v>
      </c>
      <c r="B223" s="6" t="s">
        <v>734</v>
      </c>
      <c r="C223" s="7" t="s">
        <v>735</v>
      </c>
      <c r="D223" s="8" t="s">
        <v>103</v>
      </c>
      <c r="E223" s="7" t="s">
        <v>65</v>
      </c>
      <c r="F223" s="9">
        <v>2</v>
      </c>
      <c r="G223" s="7" t="s">
        <v>736</v>
      </c>
      <c r="H223" s="7" t="s">
        <v>736</v>
      </c>
      <c r="I223" s="15">
        <v>103000</v>
      </c>
      <c r="J223" s="10">
        <v>1</v>
      </c>
      <c r="K223" s="11">
        <v>0.11</v>
      </c>
      <c r="L223" s="12">
        <v>0.11</v>
      </c>
      <c r="M223" s="13" t="s">
        <v>27</v>
      </c>
      <c r="N223" s="12">
        <v>0</v>
      </c>
      <c r="O223" s="13" t="s">
        <v>106</v>
      </c>
      <c r="P223" s="12">
        <v>0.11</v>
      </c>
      <c r="Q223" s="13" t="s">
        <v>27</v>
      </c>
      <c r="R223" s="12">
        <v>0</v>
      </c>
      <c r="S223" s="71">
        <v>0.22</v>
      </c>
      <c r="T223" s="75">
        <v>1476.38</v>
      </c>
      <c r="U223" s="75">
        <v>182.99</v>
      </c>
      <c r="V223" s="75">
        <v>1293.3900000000001</v>
      </c>
      <c r="W223" s="75">
        <v>107.78</v>
      </c>
      <c r="X223" s="75">
        <v>0</v>
      </c>
      <c r="Y223" s="92"/>
      <c r="Z223" s="75">
        <v>0</v>
      </c>
      <c r="AA223" s="92"/>
      <c r="AB223" s="97"/>
      <c r="AC223" s="98"/>
      <c r="AD223" s="31"/>
      <c r="AE223" s="75" t="s">
        <v>872</v>
      </c>
      <c r="AF223" s="75" t="s">
        <v>872</v>
      </c>
      <c r="AG223" s="111"/>
      <c r="AH223" s="92">
        <v>0</v>
      </c>
      <c r="AI223" s="96"/>
      <c r="AJ223" s="159"/>
      <c r="AK223" s="75">
        <f t="shared" si="6"/>
        <v>0</v>
      </c>
      <c r="AL223" s="75">
        <f t="shared" si="7"/>
        <v>1293.3900000000001</v>
      </c>
      <c r="AN223" s="250"/>
      <c r="AO223" s="250"/>
    </row>
    <row r="224" spans="1:41" s="14" customFormat="1" x14ac:dyDescent="0.25">
      <c r="A224" s="7" t="s">
        <v>715</v>
      </c>
      <c r="B224" s="6" t="s">
        <v>737</v>
      </c>
      <c r="C224" s="7" t="s">
        <v>735</v>
      </c>
      <c r="D224" s="8" t="s">
        <v>103</v>
      </c>
      <c r="E224" s="7" t="s">
        <v>65</v>
      </c>
      <c r="F224" s="9">
        <v>2</v>
      </c>
      <c r="G224" s="7" t="s">
        <v>738</v>
      </c>
      <c r="H224" s="7" t="s">
        <v>739</v>
      </c>
      <c r="I224" s="15">
        <v>104000</v>
      </c>
      <c r="J224" s="10">
        <v>1</v>
      </c>
      <c r="K224" s="11">
        <v>0.11</v>
      </c>
      <c r="L224" s="12">
        <v>0.11</v>
      </c>
      <c r="M224" s="13" t="s">
        <v>27</v>
      </c>
      <c r="N224" s="12">
        <v>0</v>
      </c>
      <c r="O224" s="13" t="s">
        <v>106</v>
      </c>
      <c r="P224" s="12">
        <v>0.11</v>
      </c>
      <c r="Q224" s="13" t="s">
        <v>27</v>
      </c>
      <c r="R224" s="12">
        <v>0</v>
      </c>
      <c r="S224" s="71">
        <v>0.22</v>
      </c>
      <c r="T224" s="75">
        <v>1476.38</v>
      </c>
      <c r="U224" s="75">
        <v>182.99</v>
      </c>
      <c r="V224" s="75">
        <v>1293.3900000000001</v>
      </c>
      <c r="W224" s="75">
        <v>107.78</v>
      </c>
      <c r="X224" s="75">
        <v>0</v>
      </c>
      <c r="Y224" s="92"/>
      <c r="Z224" s="75">
        <v>0</v>
      </c>
      <c r="AA224" s="92"/>
      <c r="AB224" s="97"/>
      <c r="AC224" s="98"/>
      <c r="AD224" s="31"/>
      <c r="AE224" s="75" t="s">
        <v>872</v>
      </c>
      <c r="AF224" s="75" t="s">
        <v>872</v>
      </c>
      <c r="AG224" s="111"/>
      <c r="AH224" s="92">
        <v>0</v>
      </c>
      <c r="AI224" s="96"/>
      <c r="AJ224" s="159"/>
      <c r="AK224" s="75">
        <f t="shared" si="6"/>
        <v>0</v>
      </c>
      <c r="AL224" s="75">
        <f t="shared" si="7"/>
        <v>1293.3900000000001</v>
      </c>
      <c r="AN224" s="250"/>
      <c r="AO224" s="250"/>
    </row>
    <row r="225" spans="1:41" s="14" customFormat="1" x14ac:dyDescent="0.25">
      <c r="A225" s="7" t="s">
        <v>715</v>
      </c>
      <c r="B225" s="18" t="s">
        <v>744</v>
      </c>
      <c r="C225" s="7" t="s">
        <v>735</v>
      </c>
      <c r="D225" s="8" t="s">
        <v>103</v>
      </c>
      <c r="E225" s="7" t="s">
        <v>65</v>
      </c>
      <c r="F225" s="9">
        <v>2</v>
      </c>
      <c r="G225" s="7" t="s">
        <v>745</v>
      </c>
      <c r="H225" s="7" t="s">
        <v>746</v>
      </c>
      <c r="I225" s="7">
        <v>109001</v>
      </c>
      <c r="J225" s="10">
        <v>1</v>
      </c>
      <c r="K225" s="11">
        <v>0.11</v>
      </c>
      <c r="L225" s="12">
        <v>0.11</v>
      </c>
      <c r="M225" s="13" t="s">
        <v>27</v>
      </c>
      <c r="N225" s="12">
        <v>0</v>
      </c>
      <c r="O225" s="13" t="s">
        <v>106</v>
      </c>
      <c r="P225" s="12">
        <v>0.11</v>
      </c>
      <c r="Q225" s="13" t="s">
        <v>27</v>
      </c>
      <c r="R225" s="12">
        <v>0</v>
      </c>
      <c r="S225" s="71">
        <v>0.22</v>
      </c>
      <c r="T225" s="75">
        <v>1476.38</v>
      </c>
      <c r="U225" s="75">
        <v>182.99</v>
      </c>
      <c r="V225" s="75">
        <v>1293.3900000000001</v>
      </c>
      <c r="W225" s="75">
        <v>107.78</v>
      </c>
      <c r="X225" s="75">
        <v>5.1864999999999988</v>
      </c>
      <c r="Y225" s="92">
        <v>12</v>
      </c>
      <c r="Z225" s="75">
        <v>0</v>
      </c>
      <c r="AA225" s="92"/>
      <c r="AB225" s="97"/>
      <c r="AC225" s="98"/>
      <c r="AD225" s="31"/>
      <c r="AE225" s="75" t="s">
        <v>872</v>
      </c>
      <c r="AF225" s="75" t="s">
        <v>872</v>
      </c>
      <c r="AG225" s="92"/>
      <c r="AH225" s="92">
        <v>12</v>
      </c>
      <c r="AI225" s="31"/>
      <c r="AJ225" s="75"/>
      <c r="AK225" s="75">
        <f t="shared" si="6"/>
        <v>5.1864999999999988</v>
      </c>
      <c r="AL225" s="75">
        <f t="shared" si="7"/>
        <v>1298.5765000000001</v>
      </c>
      <c r="AN225" s="250"/>
      <c r="AO225" s="250"/>
    </row>
    <row r="226" spans="1:41" s="14" customFormat="1" x14ac:dyDescent="0.25">
      <c r="A226" s="7" t="s">
        <v>715</v>
      </c>
      <c r="B226" s="18" t="s">
        <v>747</v>
      </c>
      <c r="C226" s="7" t="s">
        <v>735</v>
      </c>
      <c r="D226" s="8" t="s">
        <v>103</v>
      </c>
      <c r="E226" s="7" t="s">
        <v>65</v>
      </c>
      <c r="F226" s="9">
        <v>2</v>
      </c>
      <c r="G226" s="7" t="s">
        <v>748</v>
      </c>
      <c r="H226" s="7" t="s">
        <v>749</v>
      </c>
      <c r="I226" s="7">
        <v>100100</v>
      </c>
      <c r="J226" s="10">
        <v>1</v>
      </c>
      <c r="K226" s="11">
        <v>0.12</v>
      </c>
      <c r="L226" s="12">
        <v>0.12</v>
      </c>
      <c r="M226" s="13" t="s">
        <v>27</v>
      </c>
      <c r="N226" s="12">
        <v>0</v>
      </c>
      <c r="O226" s="13" t="s">
        <v>106</v>
      </c>
      <c r="P226" s="12">
        <v>0.12</v>
      </c>
      <c r="Q226" s="13" t="s">
        <v>27</v>
      </c>
      <c r="R226" s="12">
        <v>0</v>
      </c>
      <c r="S226" s="71">
        <v>0.24</v>
      </c>
      <c r="T226" s="75">
        <v>1610.59</v>
      </c>
      <c r="U226" s="75">
        <v>199.62</v>
      </c>
      <c r="V226" s="75">
        <v>1410.9699999999998</v>
      </c>
      <c r="W226" s="75">
        <v>117.58</v>
      </c>
      <c r="X226" s="75">
        <v>91.921999999999983</v>
      </c>
      <c r="Y226" s="92">
        <v>233</v>
      </c>
      <c r="Z226" s="75">
        <v>0</v>
      </c>
      <c r="AA226" s="92"/>
      <c r="AB226" s="97"/>
      <c r="AC226" s="98"/>
      <c r="AD226" s="31"/>
      <c r="AE226" s="75" t="s">
        <v>872</v>
      </c>
      <c r="AF226" s="75" t="s">
        <v>872</v>
      </c>
      <c r="AG226" s="92"/>
      <c r="AH226" s="92">
        <v>233</v>
      </c>
      <c r="AI226" s="31"/>
      <c r="AJ226" s="75"/>
      <c r="AK226" s="75">
        <f t="shared" si="6"/>
        <v>91.921999999999983</v>
      </c>
      <c r="AL226" s="75">
        <f t="shared" si="7"/>
        <v>1502.8919999999998</v>
      </c>
      <c r="AN226" s="250"/>
      <c r="AO226" s="250"/>
    </row>
    <row r="227" spans="1:41" s="14" customFormat="1" ht="30" x14ac:dyDescent="0.25">
      <c r="A227" s="7" t="s">
        <v>715</v>
      </c>
      <c r="B227" s="18" t="s">
        <v>750</v>
      </c>
      <c r="C227" s="7" t="s">
        <v>735</v>
      </c>
      <c r="D227" s="8" t="s">
        <v>103</v>
      </c>
      <c r="E227" s="7" t="s">
        <v>65</v>
      </c>
      <c r="F227" s="9">
        <v>2</v>
      </c>
      <c r="G227" s="7" t="s">
        <v>751</v>
      </c>
      <c r="H227" s="7" t="s">
        <v>752</v>
      </c>
      <c r="I227" s="7">
        <v>102101</v>
      </c>
      <c r="J227" s="10">
        <v>1</v>
      </c>
      <c r="K227" s="11">
        <v>0.11</v>
      </c>
      <c r="L227" s="12">
        <v>0.11</v>
      </c>
      <c r="M227" s="13" t="s">
        <v>27</v>
      </c>
      <c r="N227" s="12">
        <v>0</v>
      </c>
      <c r="O227" s="13" t="s">
        <v>106</v>
      </c>
      <c r="P227" s="12">
        <v>0.11</v>
      </c>
      <c r="Q227" s="13" t="s">
        <v>27</v>
      </c>
      <c r="R227" s="12">
        <v>0</v>
      </c>
      <c r="S227" s="71">
        <v>0.22</v>
      </c>
      <c r="T227" s="75">
        <v>1476.38</v>
      </c>
      <c r="U227" s="75">
        <v>182.99</v>
      </c>
      <c r="V227" s="75">
        <v>1293.3900000000001</v>
      </c>
      <c r="W227" s="75">
        <v>107.78</v>
      </c>
      <c r="X227" s="75">
        <v>6.56</v>
      </c>
      <c r="Y227" s="92">
        <v>16</v>
      </c>
      <c r="Z227" s="75">
        <v>0</v>
      </c>
      <c r="AA227" s="92"/>
      <c r="AB227" s="97"/>
      <c r="AC227" s="98"/>
      <c r="AD227" s="31"/>
      <c r="AE227" s="75" t="s">
        <v>872</v>
      </c>
      <c r="AF227" s="75" t="s">
        <v>872</v>
      </c>
      <c r="AG227" s="92"/>
      <c r="AH227" s="92">
        <v>16</v>
      </c>
      <c r="AI227" s="31"/>
      <c r="AJ227" s="75"/>
      <c r="AK227" s="75">
        <f t="shared" si="6"/>
        <v>6.56</v>
      </c>
      <c r="AL227" s="75">
        <f t="shared" si="7"/>
        <v>1299.95</v>
      </c>
      <c r="AN227" s="250"/>
      <c r="AO227" s="250"/>
    </row>
    <row r="228" spans="1:41" s="14" customFormat="1" ht="30" x14ac:dyDescent="0.25">
      <c r="A228" s="7" t="s">
        <v>715</v>
      </c>
      <c r="B228" s="18" t="s">
        <v>753</v>
      </c>
      <c r="C228" s="7" t="s">
        <v>735</v>
      </c>
      <c r="D228" s="8" t="s">
        <v>103</v>
      </c>
      <c r="E228" s="7" t="s">
        <v>65</v>
      </c>
      <c r="F228" s="9">
        <v>2</v>
      </c>
      <c r="G228" s="7" t="s">
        <v>754</v>
      </c>
      <c r="H228" s="7" t="s">
        <v>755</v>
      </c>
      <c r="I228" s="7">
        <v>102210</v>
      </c>
      <c r="J228" s="10">
        <v>1</v>
      </c>
      <c r="K228" s="11">
        <v>0.11</v>
      </c>
      <c r="L228" s="12">
        <v>0.11</v>
      </c>
      <c r="M228" s="13" t="s">
        <v>27</v>
      </c>
      <c r="N228" s="12">
        <v>0</v>
      </c>
      <c r="O228" s="13" t="s">
        <v>106</v>
      </c>
      <c r="P228" s="12">
        <v>0.11</v>
      </c>
      <c r="Q228" s="13" t="s">
        <v>27</v>
      </c>
      <c r="R228" s="12">
        <v>0</v>
      </c>
      <c r="S228" s="71">
        <v>0.22</v>
      </c>
      <c r="T228" s="75">
        <v>1476.38</v>
      </c>
      <c r="U228" s="75">
        <v>182.99</v>
      </c>
      <c r="V228" s="75">
        <v>1293.3900000000001</v>
      </c>
      <c r="W228" s="75">
        <v>107.78</v>
      </c>
      <c r="X228" s="75">
        <v>42.680999999999997</v>
      </c>
      <c r="Y228" s="92">
        <v>108</v>
      </c>
      <c r="Z228" s="75">
        <v>0</v>
      </c>
      <c r="AA228" s="92"/>
      <c r="AB228" s="97"/>
      <c r="AC228" s="98"/>
      <c r="AD228" s="31"/>
      <c r="AE228" s="75" t="s">
        <v>872</v>
      </c>
      <c r="AF228" s="75" t="s">
        <v>872</v>
      </c>
      <c r="AG228" s="92"/>
      <c r="AH228" s="92">
        <v>108</v>
      </c>
      <c r="AI228" s="31"/>
      <c r="AJ228" s="75"/>
      <c r="AK228" s="75">
        <f t="shared" si="6"/>
        <v>42.680999999999997</v>
      </c>
      <c r="AL228" s="75">
        <f t="shared" si="7"/>
        <v>1336.0710000000001</v>
      </c>
      <c r="AN228" s="250"/>
      <c r="AO228" s="250"/>
    </row>
    <row r="229" spans="1:41" s="14" customFormat="1" ht="30" x14ac:dyDescent="0.25">
      <c r="A229" s="7" t="s">
        <v>715</v>
      </c>
      <c r="B229" s="18" t="s">
        <v>756</v>
      </c>
      <c r="C229" s="7" t="s">
        <v>735</v>
      </c>
      <c r="D229" s="8" t="s">
        <v>103</v>
      </c>
      <c r="E229" s="7" t="s">
        <v>65</v>
      </c>
      <c r="F229" s="9">
        <v>2</v>
      </c>
      <c r="G229" s="7" t="s">
        <v>757</v>
      </c>
      <c r="H229" s="7" t="s">
        <v>758</v>
      </c>
      <c r="I229" s="7">
        <v>102301</v>
      </c>
      <c r="J229" s="10">
        <v>1</v>
      </c>
      <c r="K229" s="11">
        <v>0.11</v>
      </c>
      <c r="L229" s="12">
        <v>0.11</v>
      </c>
      <c r="M229" s="13" t="s">
        <v>27</v>
      </c>
      <c r="N229" s="12">
        <v>0</v>
      </c>
      <c r="O229" s="13" t="s">
        <v>106</v>
      </c>
      <c r="P229" s="12">
        <v>0.11</v>
      </c>
      <c r="Q229" s="13" t="s">
        <v>27</v>
      </c>
      <c r="R229" s="12">
        <v>0</v>
      </c>
      <c r="S229" s="71">
        <v>0.22</v>
      </c>
      <c r="T229" s="75">
        <v>1476.38</v>
      </c>
      <c r="U229" s="75">
        <v>182.99</v>
      </c>
      <c r="V229" s="75">
        <v>1293.3900000000001</v>
      </c>
      <c r="W229" s="75">
        <v>107.78</v>
      </c>
      <c r="X229" s="75">
        <v>43.818749999999994</v>
      </c>
      <c r="Y229" s="92">
        <v>100</v>
      </c>
      <c r="Z229" s="75">
        <v>0</v>
      </c>
      <c r="AA229" s="92"/>
      <c r="AB229" s="97"/>
      <c r="AC229" s="98"/>
      <c r="AD229" s="31"/>
      <c r="AE229" s="75">
        <v>7508.155749999999</v>
      </c>
      <c r="AF229" s="75" t="s">
        <v>872</v>
      </c>
      <c r="AG229" s="92"/>
      <c r="AH229" s="92">
        <v>100</v>
      </c>
      <c r="AI229" s="31"/>
      <c r="AJ229" s="75"/>
      <c r="AK229" s="75">
        <f t="shared" si="6"/>
        <v>7551.9744999999994</v>
      </c>
      <c r="AL229" s="75">
        <f t="shared" si="7"/>
        <v>8845.3644999999997</v>
      </c>
      <c r="AN229" s="250"/>
      <c r="AO229" s="250"/>
    </row>
    <row r="230" spans="1:41" s="14" customFormat="1" ht="30" x14ac:dyDescent="0.25">
      <c r="A230" s="7" t="s">
        <v>715</v>
      </c>
      <c r="B230" s="18" t="s">
        <v>759</v>
      </c>
      <c r="C230" s="7" t="s">
        <v>735</v>
      </c>
      <c r="D230" s="8" t="s">
        <v>103</v>
      </c>
      <c r="E230" s="7" t="s">
        <v>65</v>
      </c>
      <c r="F230" s="9">
        <v>2</v>
      </c>
      <c r="G230" s="7" t="s">
        <v>760</v>
      </c>
      <c r="H230" s="7" t="s">
        <v>761</v>
      </c>
      <c r="I230" s="7">
        <v>102401</v>
      </c>
      <c r="J230" s="10">
        <v>1</v>
      </c>
      <c r="K230" s="11">
        <v>0.11</v>
      </c>
      <c r="L230" s="12">
        <v>0.11</v>
      </c>
      <c r="M230" s="13" t="s">
        <v>27</v>
      </c>
      <c r="N230" s="12">
        <v>0</v>
      </c>
      <c r="O230" s="13" t="s">
        <v>106</v>
      </c>
      <c r="P230" s="12">
        <v>0.11</v>
      </c>
      <c r="Q230" s="13" t="s">
        <v>27</v>
      </c>
      <c r="R230" s="12">
        <v>0</v>
      </c>
      <c r="S230" s="71">
        <v>0.22</v>
      </c>
      <c r="T230" s="75">
        <v>1476.38</v>
      </c>
      <c r="U230" s="75">
        <v>182.99</v>
      </c>
      <c r="V230" s="75">
        <v>1293.3900000000001</v>
      </c>
      <c r="W230" s="75">
        <v>107.78</v>
      </c>
      <c r="X230" s="75">
        <v>3.9974999999999996</v>
      </c>
      <c r="Y230" s="92">
        <v>6</v>
      </c>
      <c r="Z230" s="75">
        <v>0</v>
      </c>
      <c r="AA230" s="92"/>
      <c r="AB230" s="97"/>
      <c r="AC230" s="98"/>
      <c r="AD230" s="31"/>
      <c r="AE230" s="75" t="s">
        <v>872</v>
      </c>
      <c r="AF230" s="75" t="s">
        <v>872</v>
      </c>
      <c r="AG230" s="92"/>
      <c r="AH230" s="92">
        <v>6</v>
      </c>
      <c r="AI230" s="31"/>
      <c r="AJ230" s="75"/>
      <c r="AK230" s="75">
        <f t="shared" si="6"/>
        <v>3.9974999999999996</v>
      </c>
      <c r="AL230" s="75">
        <f t="shared" si="7"/>
        <v>1297.3875</v>
      </c>
      <c r="AN230" s="250"/>
      <c r="AO230" s="250"/>
    </row>
    <row r="231" spans="1:41" s="14" customFormat="1" x14ac:dyDescent="0.25">
      <c r="A231" s="7" t="s">
        <v>715</v>
      </c>
      <c r="B231" s="18" t="s">
        <v>762</v>
      </c>
      <c r="C231" s="7" t="s">
        <v>735</v>
      </c>
      <c r="D231" s="8" t="s">
        <v>103</v>
      </c>
      <c r="E231" s="7" t="s">
        <v>65</v>
      </c>
      <c r="F231" s="9">
        <v>2</v>
      </c>
      <c r="G231" s="7" t="s">
        <v>763</v>
      </c>
      <c r="H231" s="7" t="s">
        <v>763</v>
      </c>
      <c r="I231" s="7">
        <v>108925</v>
      </c>
      <c r="J231" s="10">
        <v>1</v>
      </c>
      <c r="K231" s="11">
        <v>0.11</v>
      </c>
      <c r="L231" s="12">
        <v>0.11</v>
      </c>
      <c r="M231" s="13" t="s">
        <v>27</v>
      </c>
      <c r="N231" s="12">
        <v>0</v>
      </c>
      <c r="O231" s="13" t="s">
        <v>106</v>
      </c>
      <c r="P231" s="12">
        <v>0.11</v>
      </c>
      <c r="Q231" s="13" t="s">
        <v>27</v>
      </c>
      <c r="R231" s="12">
        <v>0</v>
      </c>
      <c r="S231" s="71">
        <v>0.22</v>
      </c>
      <c r="T231" s="75">
        <v>1476.38</v>
      </c>
      <c r="U231" s="75">
        <v>182.99</v>
      </c>
      <c r="V231" s="75">
        <v>1293.3900000000001</v>
      </c>
      <c r="W231" s="75">
        <v>107.78</v>
      </c>
      <c r="X231" s="75">
        <v>2.51125</v>
      </c>
      <c r="Y231" s="92">
        <v>1</v>
      </c>
      <c r="Z231" s="75">
        <v>0</v>
      </c>
      <c r="AA231" s="92"/>
      <c r="AB231" s="97"/>
      <c r="AC231" s="98"/>
      <c r="AD231" s="31"/>
      <c r="AE231" s="75" t="s">
        <v>872</v>
      </c>
      <c r="AF231" s="75" t="s">
        <v>872</v>
      </c>
      <c r="AG231" s="92"/>
      <c r="AH231" s="92">
        <v>1</v>
      </c>
      <c r="AI231" s="31"/>
      <c r="AJ231" s="75"/>
      <c r="AK231" s="75">
        <f t="shared" si="6"/>
        <v>2.51125</v>
      </c>
      <c r="AL231" s="75">
        <f t="shared" si="7"/>
        <v>1295.9012500000001</v>
      </c>
      <c r="AN231" s="250"/>
      <c r="AO231" s="250"/>
    </row>
    <row r="232" spans="1:41" s="14" customFormat="1" ht="30" x14ac:dyDescent="0.25">
      <c r="A232" s="7" t="s">
        <v>715</v>
      </c>
      <c r="B232" s="6" t="s">
        <v>723</v>
      </c>
      <c r="C232" s="7" t="s">
        <v>724</v>
      </c>
      <c r="D232" s="8" t="s">
        <v>725</v>
      </c>
      <c r="E232" s="7" t="s">
        <v>726</v>
      </c>
      <c r="F232" s="9">
        <v>1</v>
      </c>
      <c r="G232" s="7" t="s">
        <v>727</v>
      </c>
      <c r="H232" s="17" t="s">
        <v>728</v>
      </c>
      <c r="I232" s="7" t="s">
        <v>729</v>
      </c>
      <c r="J232" s="10">
        <v>1</v>
      </c>
      <c r="K232" s="11">
        <v>1</v>
      </c>
      <c r="L232" s="12">
        <v>1</v>
      </c>
      <c r="M232" s="13" t="s">
        <v>27</v>
      </c>
      <c r="N232" s="12">
        <v>0</v>
      </c>
      <c r="O232" s="13" t="s">
        <v>27</v>
      </c>
      <c r="P232" s="12">
        <v>0</v>
      </c>
      <c r="Q232" s="13" t="s">
        <v>27</v>
      </c>
      <c r="R232" s="12">
        <v>0</v>
      </c>
      <c r="S232" s="71">
        <v>1</v>
      </c>
      <c r="T232" s="75">
        <v>6710.81</v>
      </c>
      <c r="U232" s="75">
        <v>831.75</v>
      </c>
      <c r="V232" s="75">
        <v>5879.06</v>
      </c>
      <c r="W232" s="75">
        <v>489.92</v>
      </c>
      <c r="X232" s="75">
        <v>7.277499999999999</v>
      </c>
      <c r="Y232" s="92">
        <v>9</v>
      </c>
      <c r="Z232" s="75">
        <v>0</v>
      </c>
      <c r="AA232" s="92"/>
      <c r="AB232" s="97"/>
      <c r="AC232" s="98"/>
      <c r="AD232" s="31"/>
      <c r="AE232" s="75">
        <v>553.25399999999991</v>
      </c>
      <c r="AF232" s="75" t="s">
        <v>872</v>
      </c>
      <c r="AG232" s="92"/>
      <c r="AH232" s="92">
        <v>9</v>
      </c>
      <c r="AI232" s="31"/>
      <c r="AJ232" s="75">
        <v>384.57</v>
      </c>
      <c r="AK232" s="75">
        <f t="shared" si="6"/>
        <v>945.10149999999999</v>
      </c>
      <c r="AL232" s="75">
        <f t="shared" si="7"/>
        <v>6824.1615000000002</v>
      </c>
      <c r="AN232" s="250"/>
      <c r="AO232" s="250"/>
    </row>
    <row r="233" spans="1:41" s="52" customFormat="1" x14ac:dyDescent="0.25">
      <c r="A233" s="16" t="s">
        <v>715</v>
      </c>
      <c r="B233" s="6" t="s">
        <v>714</v>
      </c>
      <c r="C233" s="16" t="s">
        <v>40</v>
      </c>
      <c r="D233" s="17" t="s">
        <v>40</v>
      </c>
      <c r="E233" s="17" t="s">
        <v>40</v>
      </c>
      <c r="F233" s="16"/>
      <c r="G233" s="16" t="s">
        <v>716</v>
      </c>
      <c r="H233" s="16"/>
      <c r="I233" s="51">
        <v>109001</v>
      </c>
      <c r="J233" s="10">
        <v>0</v>
      </c>
      <c r="K233" s="11">
        <v>0</v>
      </c>
      <c r="L233" s="12">
        <v>0</v>
      </c>
      <c r="M233" s="13" t="s">
        <v>27</v>
      </c>
      <c r="N233" s="12">
        <v>0</v>
      </c>
      <c r="O233" s="13" t="s">
        <v>27</v>
      </c>
      <c r="P233" s="12">
        <v>0</v>
      </c>
      <c r="Q233" s="13" t="s">
        <v>27</v>
      </c>
      <c r="R233" s="12">
        <v>0</v>
      </c>
      <c r="S233" s="71">
        <v>0</v>
      </c>
      <c r="T233" s="75">
        <v>0</v>
      </c>
      <c r="U233" s="75">
        <v>0</v>
      </c>
      <c r="V233" s="75">
        <v>0</v>
      </c>
      <c r="W233" s="75">
        <v>0</v>
      </c>
      <c r="X233" s="75">
        <v>0</v>
      </c>
      <c r="Y233" s="92"/>
      <c r="Z233" s="75">
        <v>7.38</v>
      </c>
      <c r="AA233" s="92">
        <v>1</v>
      </c>
      <c r="AB233" s="97"/>
      <c r="AC233" s="98"/>
      <c r="AD233" s="31"/>
      <c r="AE233" s="75" t="s">
        <v>872</v>
      </c>
      <c r="AF233" s="75" t="s">
        <v>872</v>
      </c>
      <c r="AG233" s="92">
        <v>1</v>
      </c>
      <c r="AH233" s="92">
        <v>2</v>
      </c>
      <c r="AI233" s="31"/>
      <c r="AJ233" s="75"/>
      <c r="AK233" s="75">
        <f t="shared" si="6"/>
        <v>7.38</v>
      </c>
      <c r="AL233" s="75">
        <f t="shared" si="7"/>
        <v>7.38</v>
      </c>
      <c r="AN233" s="250"/>
      <c r="AO233" s="250"/>
    </row>
    <row r="234" spans="1:41" s="53" customFormat="1" x14ac:dyDescent="0.25">
      <c r="A234" s="16" t="s">
        <v>715</v>
      </c>
      <c r="B234" s="6" t="s">
        <v>717</v>
      </c>
      <c r="C234" s="16" t="s">
        <v>40</v>
      </c>
      <c r="D234" s="17" t="s">
        <v>40</v>
      </c>
      <c r="E234" s="17" t="s">
        <v>40</v>
      </c>
      <c r="F234" s="16"/>
      <c r="G234" s="16" t="s">
        <v>718</v>
      </c>
      <c r="H234" s="16"/>
      <c r="I234" s="51">
        <v>109001</v>
      </c>
      <c r="J234" s="10">
        <v>0</v>
      </c>
      <c r="K234" s="11">
        <v>0</v>
      </c>
      <c r="L234" s="12">
        <v>0</v>
      </c>
      <c r="M234" s="13" t="s">
        <v>27</v>
      </c>
      <c r="N234" s="12">
        <v>0</v>
      </c>
      <c r="O234" s="13" t="s">
        <v>27</v>
      </c>
      <c r="P234" s="12">
        <v>0</v>
      </c>
      <c r="Q234" s="13" t="s">
        <v>27</v>
      </c>
      <c r="R234" s="12">
        <v>0</v>
      </c>
      <c r="S234" s="71">
        <v>0</v>
      </c>
      <c r="T234" s="75">
        <v>0</v>
      </c>
      <c r="U234" s="75">
        <v>0</v>
      </c>
      <c r="V234" s="75">
        <v>0</v>
      </c>
      <c r="W234" s="75">
        <v>0</v>
      </c>
      <c r="X234" s="75">
        <v>3.3722499999999997</v>
      </c>
      <c r="Y234" s="92">
        <v>1</v>
      </c>
      <c r="Z234" s="75">
        <v>0</v>
      </c>
      <c r="AA234" s="92"/>
      <c r="AB234" s="97"/>
      <c r="AC234" s="98"/>
      <c r="AD234" s="31"/>
      <c r="AE234" s="75" t="s">
        <v>872</v>
      </c>
      <c r="AF234" s="75" t="s">
        <v>872</v>
      </c>
      <c r="AG234" s="92"/>
      <c r="AH234" s="92">
        <v>1</v>
      </c>
      <c r="AI234" s="31"/>
      <c r="AJ234" s="75"/>
      <c r="AK234" s="75">
        <f t="shared" si="6"/>
        <v>3.3722499999999997</v>
      </c>
      <c r="AL234" s="75">
        <f t="shared" si="7"/>
        <v>3.3722499999999997</v>
      </c>
      <c r="AN234" s="250"/>
      <c r="AO234" s="250"/>
    </row>
    <row r="235" spans="1:41" s="53" customFormat="1" x14ac:dyDescent="0.25">
      <c r="A235" s="16" t="s">
        <v>715</v>
      </c>
      <c r="B235" s="6" t="s">
        <v>730</v>
      </c>
      <c r="C235" s="16" t="s">
        <v>40</v>
      </c>
      <c r="D235" s="17" t="s">
        <v>40</v>
      </c>
      <c r="E235" s="17" t="s">
        <v>40</v>
      </c>
      <c r="F235" s="16"/>
      <c r="G235" s="16" t="s">
        <v>731</v>
      </c>
      <c r="H235" s="16"/>
      <c r="I235" s="16">
        <v>707000</v>
      </c>
      <c r="J235" s="10">
        <v>0</v>
      </c>
      <c r="K235" s="11">
        <v>0</v>
      </c>
      <c r="L235" s="12">
        <v>0</v>
      </c>
      <c r="M235" s="13" t="s">
        <v>27</v>
      </c>
      <c r="N235" s="12">
        <v>0</v>
      </c>
      <c r="O235" s="13" t="s">
        <v>27</v>
      </c>
      <c r="P235" s="12">
        <v>0</v>
      </c>
      <c r="Q235" s="13" t="s">
        <v>27</v>
      </c>
      <c r="R235" s="12">
        <v>0</v>
      </c>
      <c r="S235" s="71">
        <v>0</v>
      </c>
      <c r="T235" s="75">
        <v>0</v>
      </c>
      <c r="U235" s="75">
        <v>0</v>
      </c>
      <c r="V235" s="75">
        <v>0</v>
      </c>
      <c r="W235" s="75">
        <v>0</v>
      </c>
      <c r="X235" s="75">
        <v>259.26349999999996</v>
      </c>
      <c r="Y235" s="92">
        <v>674</v>
      </c>
      <c r="Z235" s="75">
        <v>0</v>
      </c>
      <c r="AA235" s="92"/>
      <c r="AB235" s="97"/>
      <c r="AC235" s="98"/>
      <c r="AD235" s="31"/>
      <c r="AE235" s="75" t="s">
        <v>872</v>
      </c>
      <c r="AF235" s="75" t="s">
        <v>872</v>
      </c>
      <c r="AG235" s="110"/>
      <c r="AH235" s="92">
        <v>674</v>
      </c>
      <c r="AI235" s="95"/>
      <c r="AJ235" s="158"/>
      <c r="AK235" s="75">
        <f t="shared" si="6"/>
        <v>259.26349999999996</v>
      </c>
      <c r="AL235" s="75">
        <f t="shared" si="7"/>
        <v>259.26349999999996</v>
      </c>
      <c r="AN235" s="250"/>
      <c r="AO235" s="250"/>
    </row>
    <row r="236" spans="1:41" s="53" customFormat="1" x14ac:dyDescent="0.25">
      <c r="A236" s="7" t="s">
        <v>715</v>
      </c>
      <c r="B236" s="18" t="s">
        <v>740</v>
      </c>
      <c r="C236" s="7" t="s">
        <v>40</v>
      </c>
      <c r="D236" s="8" t="s">
        <v>40</v>
      </c>
      <c r="E236" s="7" t="s">
        <v>741</v>
      </c>
      <c r="F236" s="9"/>
      <c r="G236" s="7" t="s">
        <v>742</v>
      </c>
      <c r="H236" s="7" t="s">
        <v>743</v>
      </c>
      <c r="I236" s="15">
        <v>106000</v>
      </c>
      <c r="J236" s="10">
        <v>0</v>
      </c>
      <c r="K236" s="11">
        <v>0</v>
      </c>
      <c r="L236" s="12">
        <v>0</v>
      </c>
      <c r="M236" s="13" t="s">
        <v>27</v>
      </c>
      <c r="N236" s="12">
        <v>0</v>
      </c>
      <c r="O236" s="13" t="s">
        <v>27</v>
      </c>
      <c r="P236" s="12">
        <v>0</v>
      </c>
      <c r="Q236" s="13" t="s">
        <v>27</v>
      </c>
      <c r="R236" s="12">
        <v>0</v>
      </c>
      <c r="S236" s="71">
        <v>0</v>
      </c>
      <c r="T236" s="75">
        <v>0</v>
      </c>
      <c r="U236" s="75">
        <v>0</v>
      </c>
      <c r="V236" s="75">
        <v>0</v>
      </c>
      <c r="W236" s="75">
        <v>0</v>
      </c>
      <c r="X236" s="75">
        <v>0</v>
      </c>
      <c r="Y236" s="92"/>
      <c r="Z236" s="75">
        <v>0</v>
      </c>
      <c r="AA236" s="92"/>
      <c r="AB236" s="97"/>
      <c r="AC236" s="98"/>
      <c r="AD236" s="31"/>
      <c r="AE236" s="75" t="s">
        <v>872</v>
      </c>
      <c r="AF236" s="75" t="s">
        <v>872</v>
      </c>
      <c r="AG236" s="111"/>
      <c r="AH236" s="92">
        <v>0</v>
      </c>
      <c r="AI236" s="96"/>
      <c r="AJ236" s="159"/>
      <c r="AK236" s="75">
        <f t="shared" si="6"/>
        <v>0</v>
      </c>
      <c r="AL236" s="75">
        <f t="shared" si="7"/>
        <v>0</v>
      </c>
      <c r="AN236" s="250"/>
      <c r="AO236" s="250"/>
    </row>
    <row r="237" spans="1:41" s="53" customFormat="1" x14ac:dyDescent="0.25">
      <c r="A237" s="55"/>
      <c r="B237" s="54"/>
      <c r="C237" s="55"/>
      <c r="D237" s="56"/>
      <c r="E237" s="55"/>
      <c r="F237" s="55"/>
      <c r="G237" s="55"/>
      <c r="H237" s="55"/>
      <c r="I237" s="55"/>
      <c r="J237" s="57"/>
      <c r="K237" s="58"/>
      <c r="L237" s="59"/>
      <c r="M237" s="59"/>
      <c r="N237" s="59"/>
      <c r="O237" s="60"/>
      <c r="P237" s="59"/>
      <c r="Q237" s="59"/>
      <c r="R237" s="59"/>
      <c r="S237" s="59"/>
      <c r="T237" s="61"/>
      <c r="X237" s="104"/>
      <c r="Y237" s="84"/>
      <c r="AA237" s="84"/>
      <c r="AE237" s="104"/>
      <c r="AF237" s="104"/>
      <c r="AG237" s="84"/>
      <c r="AH237" s="84"/>
      <c r="AJ237" s="104"/>
      <c r="AK237" s="104"/>
    </row>
    <row r="238" spans="1:41" s="53" customFormat="1" x14ac:dyDescent="0.25">
      <c r="A238" s="55"/>
      <c r="B238" s="54"/>
      <c r="C238" s="55"/>
      <c r="D238" s="56"/>
      <c r="E238" s="55"/>
      <c r="F238" s="55"/>
      <c r="G238" s="55"/>
      <c r="H238" s="55"/>
      <c r="I238" s="55"/>
      <c r="J238" s="57"/>
      <c r="K238" s="58"/>
      <c r="L238" s="59"/>
      <c r="M238" s="59"/>
      <c r="N238" s="59"/>
      <c r="O238" s="60"/>
      <c r="P238" s="59"/>
      <c r="Q238" s="59"/>
      <c r="R238" s="59"/>
      <c r="S238" s="59"/>
      <c r="T238" s="61"/>
      <c r="X238" s="249"/>
      <c r="Y238" s="84"/>
      <c r="Z238" s="249"/>
      <c r="AA238" s="84"/>
      <c r="AE238" s="104"/>
      <c r="AF238" s="104"/>
      <c r="AG238" s="84"/>
      <c r="AH238" s="84"/>
      <c r="AJ238" s="104"/>
      <c r="AK238" s="104"/>
    </row>
    <row r="239" spans="1:41" x14ac:dyDescent="0.25">
      <c r="V239" s="105"/>
      <c r="Z239" s="105"/>
      <c r="AB239" s="105"/>
      <c r="AD239" s="105"/>
      <c r="AL239" s="105"/>
    </row>
    <row r="240" spans="1:41" x14ac:dyDescent="0.25">
      <c r="AL240" s="105"/>
      <c r="AN240" s="105"/>
    </row>
    <row r="241" spans="26:40" x14ac:dyDescent="0.25">
      <c r="AL241" s="105"/>
      <c r="AN241" s="105"/>
    </row>
    <row r="242" spans="26:40" x14ac:dyDescent="0.25">
      <c r="Z242" s="105"/>
      <c r="AL242" s="105"/>
    </row>
    <row r="243" spans="26:40" x14ac:dyDescent="0.25">
      <c r="AL243" s="105"/>
    </row>
    <row r="244" spans="26:40" x14ac:dyDescent="0.25">
      <c r="AL244" s="105"/>
    </row>
  </sheetData>
  <autoFilter ref="A1:AL236"/>
  <conditionalFormatting sqref="B239:B1048576 B1">
    <cfRule type="duplicateValues" dxfId="1" priority="3"/>
  </conditionalFormatting>
  <conditionalFormatting sqref="A1">
    <cfRule type="duplicateValues" dxfId="0" priority="1"/>
  </conditionalFormatting>
  <dataValidations disablePrompts="1" count="1">
    <dataValidation type="list" allowBlank="1" showInputMessage="1" showErrorMessage="1" sqref="C9 C141:C144 C148:C149 C184 C49:D49 C61:C64 C68 C208 D52">
      <formula1>STOPID</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13" sqref="C13"/>
    </sheetView>
  </sheetViews>
  <sheetFormatPr defaultRowHeight="15" x14ac:dyDescent="0.25"/>
  <cols>
    <col min="1" max="1" width="31" customWidth="1"/>
    <col min="3" max="3" width="63" customWidth="1"/>
  </cols>
  <sheetData>
    <row r="1" spans="1:3" x14ac:dyDescent="0.25">
      <c r="A1" s="215" t="s">
        <v>854</v>
      </c>
      <c r="B1" s="215" t="s">
        <v>855</v>
      </c>
      <c r="C1" s="216" t="s">
        <v>856</v>
      </c>
    </row>
    <row r="2" spans="1:3" ht="15.75" x14ac:dyDescent="0.25">
      <c r="A2" s="217" t="s">
        <v>857</v>
      </c>
      <c r="B2" s="218">
        <v>6711</v>
      </c>
      <c r="C2" s="219" t="s">
        <v>858</v>
      </c>
    </row>
    <row r="3" spans="1:3" ht="15.75" x14ac:dyDescent="0.25">
      <c r="A3" s="220" t="s">
        <v>859</v>
      </c>
      <c r="B3" s="221">
        <v>-832</v>
      </c>
      <c r="C3" s="222" t="s">
        <v>860</v>
      </c>
    </row>
    <row r="4" spans="1:3" ht="16.5" thickBot="1" x14ac:dyDescent="0.3">
      <c r="A4" s="223" t="s">
        <v>861</v>
      </c>
      <c r="B4" s="224">
        <v>5879</v>
      </c>
      <c r="C4" s="225" t="s">
        <v>862</v>
      </c>
    </row>
    <row r="5" spans="1:3" ht="15.75" thickTop="1" x14ac:dyDescent="0.25">
      <c r="A5" s="226"/>
      <c r="B5" s="227"/>
      <c r="C5" s="228"/>
    </row>
    <row r="6" spans="1:3" ht="15.75" x14ac:dyDescent="0.25">
      <c r="A6" s="229" t="s">
        <v>863</v>
      </c>
      <c r="B6" s="230">
        <v>85</v>
      </c>
      <c r="C6" s="231" t="s">
        <v>864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21" sqref="C21"/>
    </sheetView>
  </sheetViews>
  <sheetFormatPr defaultRowHeight="15" x14ac:dyDescent="0.25"/>
  <cols>
    <col min="1" max="1" width="36" customWidth="1"/>
    <col min="2" max="2" width="16" style="1" customWidth="1"/>
    <col min="3" max="3" width="36.28515625" customWidth="1"/>
    <col min="4" max="4" width="26.5703125" customWidth="1"/>
  </cols>
  <sheetData>
    <row r="1" spans="1:3" x14ac:dyDescent="0.25">
      <c r="A1" s="76" t="s">
        <v>772</v>
      </c>
    </row>
    <row r="2" spans="1:3" x14ac:dyDescent="0.25">
      <c r="A2" s="81" t="s">
        <v>777</v>
      </c>
    </row>
    <row r="3" spans="1:3" x14ac:dyDescent="0.25">
      <c r="A3" s="78" t="s">
        <v>773</v>
      </c>
    </row>
    <row r="4" spans="1:3" x14ac:dyDescent="0.25">
      <c r="A4" s="78" t="s">
        <v>774</v>
      </c>
    </row>
    <row r="5" spans="1:3" x14ac:dyDescent="0.25">
      <c r="A5" s="78" t="s">
        <v>775</v>
      </c>
    </row>
    <row r="6" spans="1:3" x14ac:dyDescent="0.25">
      <c r="A6" s="78" t="s">
        <v>776</v>
      </c>
    </row>
    <row r="7" spans="1:3" x14ac:dyDescent="0.25">
      <c r="A7" s="77"/>
    </row>
    <row r="9" spans="1:3" x14ac:dyDescent="0.25">
      <c r="A9" t="s">
        <v>778</v>
      </c>
      <c r="B9" s="79">
        <v>131733</v>
      </c>
      <c r="C9" s="80" t="s">
        <v>779</v>
      </c>
    </row>
    <row r="10" spans="1:3" ht="15.75" thickBot="1" x14ac:dyDescent="0.3">
      <c r="A10" s="2" t="s">
        <v>0</v>
      </c>
      <c r="B10" s="66">
        <v>158.38</v>
      </c>
      <c r="C10" t="s">
        <v>824</v>
      </c>
    </row>
    <row r="11" spans="1:3" ht="15.75" thickTop="1" x14ac:dyDescent="0.25">
      <c r="A11" s="67" t="s">
        <v>764</v>
      </c>
      <c r="B11" s="68">
        <f>B9/B10</f>
        <v>831.75274655890894</v>
      </c>
    </row>
    <row r="13" spans="1:3" x14ac:dyDescent="0.25">
      <c r="A13" t="s">
        <v>765</v>
      </c>
      <c r="B13" s="68">
        <v>1062858</v>
      </c>
      <c r="C13" t="s">
        <v>780</v>
      </c>
    </row>
    <row r="14" spans="1:3" ht="15.75" thickBot="1" x14ac:dyDescent="0.3">
      <c r="A14" s="2" t="s">
        <v>0</v>
      </c>
      <c r="B14" s="66">
        <v>158.38</v>
      </c>
    </row>
    <row r="15" spans="1:3" ht="15.75" thickTop="1" x14ac:dyDescent="0.25">
      <c r="A15" s="67" t="s">
        <v>766</v>
      </c>
      <c r="B15" s="68">
        <f>B13/B14</f>
        <v>6710.8094456370754</v>
      </c>
    </row>
    <row r="17" spans="1:2" x14ac:dyDescent="0.25">
      <c r="A17" s="67" t="s">
        <v>766</v>
      </c>
      <c r="B17" s="68">
        <f>B15</f>
        <v>6710.8094456370754</v>
      </c>
    </row>
    <row r="18" spans="1:2" ht="15.75" thickBot="1" x14ac:dyDescent="0.3">
      <c r="A18" s="69" t="s">
        <v>764</v>
      </c>
      <c r="B18" s="70">
        <f>B11</f>
        <v>831.75274655890894</v>
      </c>
    </row>
    <row r="19" spans="1:2" ht="15.75" thickTop="1" x14ac:dyDescent="0.25">
      <c r="A19" s="67" t="s">
        <v>767</v>
      </c>
      <c r="B19" s="68">
        <f>B17-B18</f>
        <v>5879.0566990781663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Overview</vt:lpstr>
      <vt:lpstr>SUMMARY</vt:lpstr>
      <vt:lpstr>FY20 Distribution Detail</vt:lpstr>
      <vt:lpstr>Distribution Rates</vt:lpstr>
      <vt:lpstr>Dist BWC BuyDown Method</vt:lpstr>
      <vt:lpstr>Overview!Print_Area</vt:lpstr>
      <vt:lpstr>SUMMARY!Print_Area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dc:creator>
  <cp:lastModifiedBy>JF</cp:lastModifiedBy>
  <cp:lastPrinted>2018-12-06T21:50:26Z</cp:lastPrinted>
  <dcterms:created xsi:type="dcterms:W3CDTF">2018-09-26T16:49:21Z</dcterms:created>
  <dcterms:modified xsi:type="dcterms:W3CDTF">2018-12-06T21:50:33Z</dcterms:modified>
</cp:coreProperties>
</file>