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nas3\DCM\DCA Director\Budget\FY 2025\Rate Setting\FY25 Published ISR\"/>
    </mc:Choice>
  </mc:AlternateContent>
  <xr:revisionPtr revIDLastSave="0" documentId="13_ncr:1_{ADAF9D86-06C5-4803-9A3F-704255F62F55}" xr6:coauthVersionLast="36" xr6:coauthVersionMax="36" xr10:uidLastSave="{00000000-0000-0000-0000-000000000000}"/>
  <bookViews>
    <workbookView xWindow="0" yWindow="0" windowWidth="19200" windowHeight="11160" xr2:uid="{00000000-000D-0000-FFFF-FFFF00000000}"/>
  </bookViews>
  <sheets>
    <sheet name="Workbook Overview" sheetId="29" r:id="rId1"/>
    <sheet name="Dept Allocations" sheetId="7" r:id="rId2"/>
    <sheet name="Rate Calculators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Order1" hidden="1">255</definedName>
    <definedName name="_OT709120">#REF!</definedName>
    <definedName name="_OT70914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_Sort" localSheetId="0" hidden="1">[1]DOH!#REF!</definedName>
    <definedName name="_Sort" hidden="1">[1]DOH!#REF!</definedName>
    <definedName name="Budget">#REF!</definedName>
    <definedName name="CCGroup">#REF!</definedName>
    <definedName name="Circuit">#REF!</definedName>
    <definedName name="Codes">#REF!</definedName>
    <definedName name="Cost_Center">'[2]Drop Down Lists'!$A$1:$A$19</definedName>
    <definedName name="Cost_Centers">#REF!</definedName>
    <definedName name="CostCenter">'[3]Look Ups &amp; Drop Downs'!$D$1:$D$20</definedName>
    <definedName name="Costcenters">'[4]IT Cost Centers'!$A$1:$L$135</definedName>
    <definedName name="CYE">#REF!</definedName>
    <definedName name="DATA1" localSheetId="0">#REF!</definedName>
    <definedName name="DATA1">#REF!</definedName>
    <definedName name="DATA10">[5]Interest.50270!#REF!</definedName>
    <definedName name="DATA11">'[6]SAP download'!#REF!</definedName>
    <definedName name="DATA12">'[7]WBS Recon'!#REF!</definedName>
    <definedName name="DATA13">'[7]WBS Recon'!#REF!</definedName>
    <definedName name="DATA14">'[7]WBS Recon'!#REF!</definedName>
    <definedName name="DATA15">'[7]WBS Recon'!#REF!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>[5]Interest.50270!#REF!</definedName>
    <definedName name="DATA8">[5]Interest.50270!#REF!</definedName>
    <definedName name="DATA9">'[6]SAP download'!#REF!</definedName>
    <definedName name="DHS">#REF!</definedName>
    <definedName name="DHSS">#REF!</definedName>
    <definedName name="DHSSUR">#REF!</definedName>
    <definedName name="EmpDetails">#REF!</definedName>
    <definedName name="ExpBud">#REF!</definedName>
    <definedName name="FTE">#REF!</definedName>
    <definedName name="JCN">'[3]Look Ups &amp; Drop Downs'!$G$1:$G$61</definedName>
    <definedName name="JCN_List">'[2]Drop Down Lists'!$D$1:$D$340</definedName>
    <definedName name="P1_">#REF!</definedName>
    <definedName name="P2_">#REF!</definedName>
    <definedName name="PARK">'[8]119'!#REF!</definedName>
    <definedName name="park1">'[8]119'!#REF!</definedName>
    <definedName name="PDX">#REF!</definedName>
    <definedName name="Position_Numbers">'[2]Drop Down Lists'!$G$1:$G$101</definedName>
    <definedName name="PosNum">'[3]Look Ups &amp; Drop Downs'!$J$1:$J$110</definedName>
    <definedName name="_xlnm.Print_Area" localSheetId="1">'Dept Allocations'!$A$1:$P$115</definedName>
    <definedName name="ProjSal">#REF!</definedName>
    <definedName name="ProjSal70900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'[9]SAP DATA (PIVOT TABLE)'!$A$1:$L$500</definedName>
    <definedName name="Steps">'[10]10 Wage'!$A$1:$M$406</definedName>
    <definedName name="Temp709175">#REF!</definedName>
    <definedName name="Temp709616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  <definedName name="type">[11]Sheet1!$A$1:$A$4</definedName>
  </definedNames>
  <calcPr calcId="191029"/>
  <customWorkbookViews>
    <customWorkbookView name="Filter 1" guid="{B33BB158-C3D0-4200-82D5-040E8FE9DB12}" maximized="1" windowWidth="0" windowHeight="0" activeSheetId="0"/>
  </customWorkbookViews>
</workbook>
</file>

<file path=xl/calcChain.xml><?xml version="1.0" encoding="utf-8"?>
<calcChain xmlns="http://schemas.openxmlformats.org/spreadsheetml/2006/main">
  <c r="P57" i="7" l="1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M10" i="7"/>
  <c r="J10" i="7"/>
  <c r="P3" i="7"/>
  <c r="D10" i="7" l="1"/>
  <c r="D15" i="7"/>
  <c r="D20" i="7"/>
  <c r="D28" i="7"/>
  <c r="D32" i="7"/>
  <c r="D36" i="7"/>
  <c r="D42" i="7"/>
  <c r="D47" i="7"/>
  <c r="D56" i="7"/>
  <c r="D33" i="7" l="1"/>
  <c r="D48" i="7" s="1"/>
  <c r="D51" i="7" s="1"/>
  <c r="D57" i="7" s="1"/>
  <c r="E56" i="7"/>
  <c r="F56" i="7"/>
  <c r="M56" i="7"/>
  <c r="I56" i="7"/>
  <c r="G56" i="7"/>
  <c r="H56" i="7"/>
  <c r="J56" i="7"/>
  <c r="K56" i="7"/>
  <c r="B56" i="7"/>
  <c r="L56" i="7"/>
  <c r="N56" i="7"/>
  <c r="C56" i="7"/>
  <c r="O56" i="7"/>
  <c r="E51" i="7"/>
  <c r="F51" i="7"/>
  <c r="M51" i="7"/>
  <c r="I51" i="7"/>
  <c r="I57" i="7" s="1"/>
  <c r="G51" i="7"/>
  <c r="G57" i="7" s="1"/>
  <c r="H51" i="7"/>
  <c r="J51" i="7"/>
  <c r="K51" i="7"/>
  <c r="B51" i="7"/>
  <c r="L51" i="7"/>
  <c r="N51" i="7"/>
  <c r="C51" i="7"/>
  <c r="O51" i="7"/>
  <c r="E47" i="7"/>
  <c r="F47" i="7"/>
  <c r="M47" i="7"/>
  <c r="I47" i="7"/>
  <c r="G47" i="7"/>
  <c r="H47" i="7"/>
  <c r="J47" i="7"/>
  <c r="K47" i="7"/>
  <c r="B47" i="7"/>
  <c r="L47" i="7"/>
  <c r="N47" i="7"/>
  <c r="C47" i="7"/>
  <c r="O47" i="7"/>
  <c r="E42" i="7"/>
  <c r="F42" i="7"/>
  <c r="M42" i="7"/>
  <c r="I42" i="7"/>
  <c r="G42" i="7"/>
  <c r="H42" i="7"/>
  <c r="J42" i="7"/>
  <c r="K42" i="7"/>
  <c r="B42" i="7"/>
  <c r="L42" i="7"/>
  <c r="N42" i="7"/>
  <c r="C42" i="7"/>
  <c r="O42" i="7"/>
  <c r="E36" i="7"/>
  <c r="F36" i="7"/>
  <c r="M36" i="7"/>
  <c r="I36" i="7"/>
  <c r="G36" i="7"/>
  <c r="H36" i="7"/>
  <c r="J36" i="7"/>
  <c r="K36" i="7"/>
  <c r="B36" i="7"/>
  <c r="L36" i="7"/>
  <c r="N36" i="7"/>
  <c r="C36" i="7"/>
  <c r="O36" i="7"/>
  <c r="E32" i="7"/>
  <c r="F32" i="7"/>
  <c r="M32" i="7"/>
  <c r="I32" i="7"/>
  <c r="G32" i="7"/>
  <c r="H32" i="7"/>
  <c r="J32" i="7"/>
  <c r="K32" i="7"/>
  <c r="B32" i="7"/>
  <c r="L32" i="7"/>
  <c r="N32" i="7"/>
  <c r="C32" i="7"/>
  <c r="O32" i="7"/>
  <c r="E28" i="7"/>
  <c r="F28" i="7"/>
  <c r="M28" i="7"/>
  <c r="I28" i="7"/>
  <c r="G28" i="7"/>
  <c r="H28" i="7"/>
  <c r="J28" i="7"/>
  <c r="K28" i="7"/>
  <c r="B28" i="7"/>
  <c r="L28" i="7"/>
  <c r="N28" i="7"/>
  <c r="C28" i="7"/>
  <c r="O28" i="7"/>
  <c r="E20" i="7"/>
  <c r="F20" i="7"/>
  <c r="M20" i="7"/>
  <c r="I20" i="7"/>
  <c r="G20" i="7"/>
  <c r="H20" i="7"/>
  <c r="J20" i="7"/>
  <c r="K20" i="7"/>
  <c r="B20" i="7"/>
  <c r="L20" i="7"/>
  <c r="N20" i="7"/>
  <c r="C20" i="7"/>
  <c r="O20" i="7"/>
  <c r="E15" i="7"/>
  <c r="F15" i="7"/>
  <c r="M15" i="7"/>
  <c r="I15" i="7"/>
  <c r="G15" i="7"/>
  <c r="H15" i="7"/>
  <c r="J15" i="7"/>
  <c r="K15" i="7"/>
  <c r="B15" i="7"/>
  <c r="L15" i="7"/>
  <c r="N15" i="7"/>
  <c r="C15" i="7"/>
  <c r="O15" i="7"/>
  <c r="E10" i="7"/>
  <c r="F10" i="7"/>
  <c r="I10" i="7"/>
  <c r="G10" i="7"/>
  <c r="H10" i="7"/>
  <c r="K10" i="7"/>
  <c r="B10" i="7"/>
  <c r="L10" i="7"/>
  <c r="N10" i="7"/>
  <c r="C10" i="7"/>
  <c r="O10" i="7"/>
  <c r="M57" i="7" l="1"/>
  <c r="F57" i="7"/>
  <c r="C57" i="7"/>
  <c r="O57" i="7"/>
  <c r="B33" i="7"/>
  <c r="N33" i="7"/>
  <c r="G33" i="7"/>
  <c r="E57" i="7"/>
  <c r="L33" i="7"/>
  <c r="I33" i="7"/>
  <c r="M33" i="7"/>
  <c r="F33" i="7"/>
  <c r="E33" i="7"/>
  <c r="K57" i="7"/>
  <c r="C33" i="7"/>
  <c r="N57" i="7"/>
  <c r="L57" i="7"/>
  <c r="B57" i="7"/>
  <c r="K33" i="7"/>
  <c r="J57" i="7"/>
  <c r="O33" i="7"/>
  <c r="J33" i="7"/>
  <c r="H57" i="7"/>
  <c r="H3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9" authorId="0" shapeId="0" xr:uid="{00000000-0006-0000-0100-000005000000}">
      <text>
        <r>
          <rPr>
            <sz val="10"/>
            <color rgb="FF000000"/>
            <rFont val="Arial"/>
            <family val="2"/>
          </rPr>
          <t>``</t>
        </r>
      </text>
    </comment>
    <comment ref="H109" authorId="0" shapeId="0" xr:uid="{00000000-0006-0000-0100-000004000000}">
      <text>
        <r>
          <rPr>
            <sz val="10"/>
            <color rgb="FF000000"/>
            <rFont val="Arial"/>
            <family val="2"/>
          </rPr>
          <t>JJ: 1/5/22 email string, Deb Anderson; removing 14 devices ($27,161) from DCM Rate [IT BWC for 12, DCJ and HD will pay for 1 each].  See 'Questica Budget Cheat...' document in FY23 Budget folder (IT)
Adding $330,610 for BHRC Data assumptions</t>
        </r>
      </text>
    </comment>
    <comment ref="I109" authorId="0" shapeId="0" xr:uid="{00000000-0006-0000-0100-000003000000}">
      <text>
        <r>
          <rPr>
            <sz val="10"/>
            <color rgb="FF000000"/>
            <rFont val="Arial"/>
            <family val="2"/>
          </rPr>
          <t>JJ: reduction of 49 Covid-related LDA positions per Adam Brown;
addition of 0.33 FTE IT Portfolio Manager;
addition of 1.0 FTE BSA Sr</t>
        </r>
      </text>
    </comment>
  </commentList>
</comments>
</file>

<file path=xl/sharedStrings.xml><?xml version="1.0" encoding="utf-8"?>
<sst xmlns="http://schemas.openxmlformats.org/spreadsheetml/2006/main" count="402" uniqueCount="122">
  <si>
    <t>DCHS</t>
  </si>
  <si>
    <t>DCJ</t>
  </si>
  <si>
    <t>DCM</t>
  </si>
  <si>
    <t>NOND</t>
  </si>
  <si>
    <t>DCS</t>
  </si>
  <si>
    <t>Health</t>
  </si>
  <si>
    <t>MCSO</t>
  </si>
  <si>
    <t>DCA</t>
  </si>
  <si>
    <t>External</t>
  </si>
  <si>
    <t>Total</t>
  </si>
  <si>
    <t>Driver</t>
  </si>
  <si>
    <t>Application Services</t>
  </si>
  <si>
    <t>Portfolio Services</t>
  </si>
  <si>
    <t>Help Desk</t>
  </si>
  <si>
    <t>Security</t>
  </si>
  <si>
    <t>DSS-J</t>
  </si>
  <si>
    <t>Network Svcs - Direct Circuits</t>
  </si>
  <si>
    <t>Network Svcs - Indirect Circuits</t>
  </si>
  <si>
    <t>Desktop Service</t>
  </si>
  <si>
    <t>Desktop Devices</t>
  </si>
  <si>
    <t>PC</t>
  </si>
  <si>
    <t>Device Count</t>
  </si>
  <si>
    <t>Laptops/Tablets</t>
  </si>
  <si>
    <t>Other</t>
  </si>
  <si>
    <t>Software - Depts</t>
  </si>
  <si>
    <t>Software - Library Staff</t>
  </si>
  <si>
    <t>Software - Library Public</t>
  </si>
  <si>
    <t>ERP - Support Services</t>
  </si>
  <si>
    <t>ERP - Tech Services</t>
  </si>
  <si>
    <t>DARS - Servers and Storage</t>
  </si>
  <si>
    <t>GIS - Projects</t>
  </si>
  <si>
    <t>GIS - Hosting</t>
  </si>
  <si>
    <t>Services Used</t>
  </si>
  <si>
    <t>GIS - Enterprise</t>
  </si>
  <si>
    <t>GIS - Tech Services</t>
  </si>
  <si>
    <t>PPM - Projects</t>
  </si>
  <si>
    <t>PPM - Enterprise</t>
  </si>
  <si>
    <t>PPM - Project Credit</t>
  </si>
  <si>
    <t>Server Allocation</t>
  </si>
  <si>
    <t>Storage Allocation</t>
  </si>
  <si>
    <t>Enterprise Allocation</t>
  </si>
  <si>
    <t>IT Business Services:</t>
  </si>
  <si>
    <t>Telecom - Direct Personnel</t>
  </si>
  <si>
    <t>Telecom - Indirect</t>
  </si>
  <si>
    <t>Telecom - Enterprise</t>
  </si>
  <si>
    <t>Network Svcs - Small Networks</t>
  </si>
  <si>
    <t>JOHS</t>
  </si>
  <si>
    <t>Lib - Staff</t>
  </si>
  <si>
    <t>Lib - Public</t>
  </si>
  <si>
    <t>Software Development &amp; App Integration</t>
  </si>
  <si>
    <t>Enterprise Data &amp; Analytics Team</t>
  </si>
  <si>
    <t>Database &amp; Platform</t>
  </si>
  <si>
    <t>Enterprise Web</t>
  </si>
  <si>
    <t>GIS</t>
  </si>
  <si>
    <t>Enterprise Integrations</t>
  </si>
  <si>
    <t>Port Svcs: HD ENT MCSO DA SCoPE</t>
  </si>
  <si>
    <t>Port Svcs: LIB</t>
  </si>
  <si>
    <t>Port Svcs: DCHS DCJ JOHS LPSCC</t>
  </si>
  <si>
    <t>Port Svcs: DCS NonD/EM DCA DCM ERP</t>
  </si>
  <si>
    <t>Chromebooks</t>
  </si>
  <si>
    <t>Other Adjustments:</t>
  </si>
  <si>
    <t>$ -</t>
  </si>
  <si>
    <t>IT and Enterprise</t>
  </si>
  <si>
    <t>Circuit Count</t>
  </si>
  <si>
    <t>Device Rates</t>
  </si>
  <si>
    <t>County Headcount</t>
  </si>
  <si>
    <t>Project Hours</t>
  </si>
  <si>
    <t>Host &amp; Ent</t>
  </si>
  <si>
    <t>Server Count</t>
  </si>
  <si>
    <t>% total GB</t>
  </si>
  <si>
    <t>% Hours</t>
  </si>
  <si>
    <t>Phone Numbers</t>
  </si>
  <si>
    <t>Workbook Tab Contents</t>
  </si>
  <si>
    <t>50 % Project Hours Estimate</t>
  </si>
  <si>
    <t>Device Sub-total</t>
  </si>
  <si>
    <t>Software Sub-total</t>
  </si>
  <si>
    <t>Application Services Total</t>
  </si>
  <si>
    <t>Portfolio Services Total</t>
  </si>
  <si>
    <t>Help Desk Total</t>
  </si>
  <si>
    <t>Network Svcs  and  Circuits Total</t>
  </si>
  <si>
    <t>Security Total</t>
  </si>
  <si>
    <t>Desktop Service Total</t>
  </si>
  <si>
    <t xml:space="preserve"> Devices Total</t>
  </si>
  <si>
    <t>Software Total</t>
  </si>
  <si>
    <t>Desktop Service, Devices, and Software Total</t>
  </si>
  <si>
    <t>ERP Support Total</t>
  </si>
  <si>
    <t>DARS - Servers and Storage Total</t>
  </si>
  <si>
    <t>GIS - Tech Services Total</t>
  </si>
  <si>
    <t>Project &amp; Portfolio Mgmt Total</t>
  </si>
  <si>
    <t>Tech Services Server Allocation</t>
  </si>
  <si>
    <t>Tech Services Storage Allocation</t>
  </si>
  <si>
    <t>Tech ServicesStaff Allocation</t>
  </si>
  <si>
    <t>Tech Services Enterprise Allocation</t>
  </si>
  <si>
    <t>Tech Services Total</t>
  </si>
  <si>
    <t xml:space="preserve">Data Processing Allocation (60380) Sub-Total </t>
  </si>
  <si>
    <t xml:space="preserve">Data Processing Allocation (60380) Total </t>
  </si>
  <si>
    <t>Telecommunications (60370) Total</t>
  </si>
  <si>
    <t>Telecommunications - Direct Personnel</t>
  </si>
  <si>
    <t>Telecommunication - Indirect</t>
  </si>
  <si>
    <t>Telecommunication - Enterprise</t>
  </si>
  <si>
    <t>Telecommunication - Business Services</t>
  </si>
  <si>
    <t xml:space="preserve">  IT Operations Total </t>
  </si>
  <si>
    <t>End of Worksheet</t>
  </si>
  <si>
    <t>FY 2024 Department DCA IT Internal Service Charges Allocation</t>
  </si>
  <si>
    <t>No Data</t>
  </si>
  <si>
    <t>PC (Excludes IT devices)</t>
  </si>
  <si>
    <t>Laptops/Tablets (excludes IT laptops)</t>
  </si>
  <si>
    <t>This worksheet shows the IT programs, rate drivers, service rate and how these area allocate across the County Departments.</t>
  </si>
  <si>
    <t>End of worksheet</t>
  </si>
  <si>
    <r>
      <t xml:space="preserve">Please notify dca.budget@multco.us if you plan to budget a different amount and please provide some information to ensure the correct IT portfolio manager is informed.  </t>
    </r>
    <r>
      <rPr>
        <sz val="14"/>
        <rFont val="Arial"/>
        <family val="2"/>
      </rPr>
      <t>However, the DCA Budget Hub should be the initial point of contact to better align DCA and client departments' budgets in the final submissions to the Budget Office.</t>
    </r>
  </si>
  <si>
    <r>
      <rPr>
        <b/>
        <sz val="14"/>
        <color theme="1"/>
        <rFont val="Calibri"/>
        <family val="2"/>
        <scheme val="minor"/>
      </rPr>
      <t>Rate Calculators</t>
    </r>
    <r>
      <rPr>
        <sz val="14"/>
        <rFont val="Arial"/>
        <family val="2"/>
      </rPr>
      <t xml:space="preserve">
• Summary driver data used to allocate IT costs at a department level.</t>
    </r>
  </si>
  <si>
    <t>This workbook contains the Information Technology internal service charges for FY 2025.</t>
  </si>
  <si>
    <t>FY 2025 Department DCA IT Internal Service Charges Allocation</t>
  </si>
  <si>
    <t>End of FY 2025 Information</t>
  </si>
  <si>
    <t>This sheet contains two tables.  One for FY 2025 and One for FY 2024.  Dashes indicate zero.</t>
  </si>
  <si>
    <t>FY25 Projected Allocations</t>
  </si>
  <si>
    <t>App &amp; Port Svcs Adjustment</t>
  </si>
  <si>
    <r>
      <t>Department Allocations</t>
    </r>
    <r>
      <rPr>
        <sz val="14"/>
        <rFont val="Arial"/>
        <family val="2"/>
      </rPr>
      <t xml:space="preserve">
• Total figures that departments should budget for IT internal services in FY 2025 under Cost Element 60380 (IT Data) and 60370 (IT Telecom).  The information is sub-divided by IT portfolio for better understanding of value.
• The FY 2025 published rates may be found here for comparison:
    https://multco.us/budget/fy-2025-county-assets-cost-allocations</t>
    </r>
  </si>
  <si>
    <t>Service
Rate per unit value</t>
  </si>
  <si>
    <t xml:space="preserve"> 50 % App Svc Cost Center FTE (Using 'Total Blended Allocation (as Headcount) from 'App Mgmt Driver Allocations' document [Google Drive/Sheet] for DCHS, DCJ, Health, Library)</t>
  </si>
  <si>
    <t>% of Various (Drivers are:  Server count,  Circuit count, Email count,  Phone # count)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</si>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</sst>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&quot;$&quot;#,##0.00"/>
    <numFmt numFmtId="168" formatCode="_(* #,##0_);_(* \(#,##0\);_(* &quot;-&quot;??_);_(@_)"/>
    <numFmt numFmtId="169" formatCode="_(* #,##0_);_(* \(#,##0\);_(* &quot;-&quot;???_);_(@_)"/>
    <numFmt numFmtId="170" formatCode="0.000%"/>
    <numFmt numFmtId="171" formatCode="_(* #,##0.00_);_(* \(#,##0.00\);_(* &quot;-&quot;???_);_(@_)"/>
    <numFmt numFmtId="172" formatCode="_(* #,##0.000000000000000000000_);_(* \(#,##0.000000000000000000000\);_(* &quot;-&quot;???_);_(@_)"/>
    <numFmt numFmtId="173" formatCode="_(* #,##0.00_);_(* \(#,##0.00\);_(* &quot;-&quot;???.00_);_(@_)"/>
    <numFmt numFmtId="174" formatCode="&quot;$&quot;#,##0.000"/>
    <numFmt numFmtId="175" formatCode="0.0000"/>
  </numFmts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22222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rgb="FF000000"/>
      </top>
      <bottom/>
      <diagonal/>
    </border>
    <border>
      <left/>
      <right style="thin">
        <color theme="6" tint="0.39997558519241921"/>
      </right>
      <top style="thin">
        <color rgb="FF000000"/>
      </top>
      <bottom/>
      <diagonal/>
    </border>
    <border>
      <left style="thin">
        <color indexed="64"/>
      </left>
      <right/>
      <top style="thin">
        <color theme="6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6" tint="0.39997558519241921"/>
      </right>
      <top style="thin">
        <color indexed="64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6" tint="0.39997558519241921"/>
      </bottom>
      <diagonal/>
    </border>
    <border>
      <left style="thin">
        <color rgb="FF000000"/>
      </left>
      <right style="thin">
        <color theme="6" tint="0.39997558519241921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2"/>
    <xf numFmtId="9" fontId="5" fillId="0" borderId="0" applyFont="0" applyFill="0" applyBorder="0" applyAlignment="0" applyProtection="0"/>
  </cellStyleXfs>
  <cellXfs count="202">
    <xf numFmtId="0" fontId="0" fillId="0" borderId="0" xfId="0" applyFont="1" applyAlignment="1"/>
    <xf numFmtId="0" fontId="1" fillId="2" borderId="2" xfId="2" applyFill="1"/>
    <xf numFmtId="0" fontId="1" fillId="2" borderId="2" xfId="2" applyFill="1" applyAlignment="1">
      <alignment vertical="top"/>
    </xf>
    <xf numFmtId="0" fontId="3" fillId="2" borderId="2" xfId="2" applyFont="1" applyFill="1" applyAlignment="1">
      <alignment wrapText="1"/>
    </xf>
    <xf numFmtId="0" fontId="1" fillId="2" borderId="2" xfId="2" applyFill="1" applyAlignment="1">
      <alignment wrapText="1"/>
    </xf>
    <xf numFmtId="0" fontId="1" fillId="2" borderId="2" xfId="2" applyFont="1" applyFill="1" applyAlignment="1">
      <alignment wrapText="1"/>
    </xf>
    <xf numFmtId="0" fontId="4" fillId="2" borderId="2" xfId="2" applyFont="1" applyFill="1" applyAlignment="1">
      <alignment wrapText="1"/>
    </xf>
    <xf numFmtId="0" fontId="8" fillId="2" borderId="2" xfId="2" applyNumberFormat="1" applyFont="1" applyFill="1"/>
    <xf numFmtId="0" fontId="7" fillId="2" borderId="2" xfId="2" applyNumberFormat="1" applyFont="1" applyFill="1" applyAlignment="1">
      <alignment horizontal="left" wrapText="1"/>
    </xf>
    <xf numFmtId="0" fontId="6" fillId="2" borderId="2" xfId="2" applyFont="1" applyFill="1" applyAlignment="1">
      <alignment wrapText="1"/>
    </xf>
    <xf numFmtId="0" fontId="10" fillId="2" borderId="2" xfId="2" applyNumberFormat="1" applyFont="1" applyFill="1" applyAlignment="1">
      <alignment horizontal="left" wrapText="1"/>
    </xf>
    <xf numFmtId="0" fontId="7" fillId="2" borderId="2" xfId="2" applyNumberFormat="1" applyFont="1" applyFill="1" applyAlignment="1">
      <alignment wrapText="1"/>
    </xf>
    <xf numFmtId="0" fontId="11" fillId="2" borderId="2" xfId="2" applyFont="1" applyFill="1" applyAlignment="1">
      <alignment vertical="top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/>
    <xf numFmtId="43" fontId="14" fillId="3" borderId="30" xfId="0" applyNumberFormat="1" applyFont="1" applyFill="1" applyBorder="1" applyAlignment="1">
      <alignment vertical="center" wrapText="1"/>
    </xf>
    <xf numFmtId="43" fontId="14" fillId="3" borderId="1" xfId="0" applyNumberFormat="1" applyFont="1" applyFill="1" applyBorder="1" applyAlignment="1">
      <alignment horizontal="center" vertical="center" wrapText="1"/>
    </xf>
    <xf numFmtId="43" fontId="14" fillId="3" borderId="31" xfId="0" applyNumberFormat="1" applyFont="1" applyFill="1" applyBorder="1" applyAlignment="1">
      <alignment horizontal="center" vertical="center" wrapText="1"/>
    </xf>
    <xf numFmtId="38" fontId="14" fillId="0" borderId="0" xfId="0" applyNumberFormat="1" applyFont="1" applyFill="1"/>
    <xf numFmtId="0" fontId="14" fillId="0" borderId="0" xfId="0" applyFont="1" applyFill="1"/>
    <xf numFmtId="37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vertical="center" wrapText="1"/>
    </xf>
    <xf numFmtId="164" fontId="16" fillId="4" borderId="9" xfId="0" applyNumberFormat="1" applyFont="1" applyFill="1" applyBorder="1" applyAlignment="1"/>
    <xf numFmtId="164" fontId="16" fillId="4" borderId="19" xfId="0" applyNumberFormat="1" applyFont="1" applyFill="1" applyBorder="1" applyAlignment="1"/>
    <xf numFmtId="164" fontId="16" fillId="4" borderId="11" xfId="0" applyNumberFormat="1" applyFont="1" applyFill="1" applyBorder="1" applyAlignment="1"/>
    <xf numFmtId="38" fontId="16" fillId="0" borderId="0" xfId="0" applyNumberFormat="1" applyFont="1" applyFill="1"/>
    <xf numFmtId="37" fontId="16" fillId="0" borderId="0" xfId="0" applyNumberFormat="1" applyFont="1" applyFill="1" applyAlignment="1">
      <alignment horizontal="center"/>
    </xf>
    <xf numFmtId="169" fontId="16" fillId="0" borderId="0" xfId="0" applyNumberFormat="1" applyFont="1" applyFill="1" applyAlignment="1">
      <alignment horizontal="center"/>
    </xf>
    <xf numFmtId="0" fontId="16" fillId="0" borderId="0" xfId="0" applyFont="1" applyFill="1"/>
    <xf numFmtId="164" fontId="16" fillId="0" borderId="0" xfId="0" applyNumberFormat="1" applyFont="1" applyFill="1"/>
    <xf numFmtId="165" fontId="16" fillId="0" borderId="0" xfId="0" applyNumberFormat="1" applyFont="1" applyFill="1"/>
    <xf numFmtId="164" fontId="16" fillId="0" borderId="9" xfId="0" applyNumberFormat="1" applyFont="1" applyBorder="1" applyAlignment="1"/>
    <xf numFmtId="164" fontId="16" fillId="0" borderId="19" xfId="0" applyNumberFormat="1" applyFont="1" applyBorder="1" applyAlignment="1"/>
    <xf numFmtId="164" fontId="16" fillId="0" borderId="11" xfId="0" applyNumberFormat="1" applyFont="1" applyBorder="1" applyAlignment="1"/>
    <xf numFmtId="164" fontId="16" fillId="4" borderId="6" xfId="0" applyNumberFormat="1" applyFont="1" applyFill="1" applyBorder="1" applyAlignment="1"/>
    <xf numFmtId="164" fontId="14" fillId="0" borderId="9" xfId="1" applyNumberFormat="1" applyFont="1" applyBorder="1" applyAlignment="1"/>
    <xf numFmtId="164" fontId="14" fillId="0" borderId="20" xfId="1" applyNumberFormat="1" applyFont="1" applyBorder="1" applyAlignment="1"/>
    <xf numFmtId="164" fontId="14" fillId="0" borderId="5" xfId="1" applyNumberFormat="1" applyFont="1" applyBorder="1" applyAlignment="1"/>
    <xf numFmtId="170" fontId="16" fillId="0" borderId="0" xfId="0" applyNumberFormat="1" applyFont="1" applyFill="1"/>
    <xf numFmtId="164" fontId="16" fillId="0" borderId="6" xfId="0" applyNumberFormat="1" applyFont="1" applyBorder="1" applyAlignment="1"/>
    <xf numFmtId="164" fontId="14" fillId="4" borderId="9" xfId="1" applyNumberFormat="1" applyFont="1" applyFill="1" applyBorder="1" applyAlignment="1"/>
    <xf numFmtId="164" fontId="14" fillId="4" borderId="20" xfId="1" applyNumberFormat="1" applyFont="1" applyFill="1" applyBorder="1" applyAlignment="1"/>
    <xf numFmtId="164" fontId="14" fillId="4" borderId="5" xfId="1" applyNumberFormat="1" applyFont="1" applyFill="1" applyBorder="1" applyAlignment="1"/>
    <xf numFmtId="164" fontId="14" fillId="0" borderId="9" xfId="0" applyNumberFormat="1" applyFont="1" applyBorder="1" applyAlignment="1"/>
    <xf numFmtId="164" fontId="14" fillId="0" borderId="19" xfId="0" applyNumberFormat="1" applyFont="1" applyBorder="1" applyAlignment="1"/>
    <xf numFmtId="164" fontId="14" fillId="0" borderId="11" xfId="0" applyNumberFormat="1" applyFont="1" applyBorder="1" applyAlignment="1"/>
    <xf numFmtId="38" fontId="17" fillId="0" borderId="0" xfId="0" applyNumberFormat="1" applyFont="1" applyFill="1"/>
    <xf numFmtId="169" fontId="17" fillId="0" borderId="0" xfId="0" applyNumberFormat="1" applyFont="1" applyFill="1" applyAlignment="1">
      <alignment horizontal="center"/>
    </xf>
    <xf numFmtId="0" fontId="17" fillId="0" borderId="0" xfId="0" applyFont="1" applyFill="1"/>
    <xf numFmtId="164" fontId="14" fillId="0" borderId="3" xfId="1" applyNumberFormat="1" applyFont="1" applyBorder="1" applyAlignment="1"/>
    <xf numFmtId="164" fontId="14" fillId="4" borderId="3" xfId="1" applyNumberFormat="1" applyFont="1" applyFill="1" applyBorder="1" applyAlignment="1"/>
    <xf numFmtId="171" fontId="16" fillId="0" borderId="0" xfId="0" applyNumberFormat="1" applyFont="1" applyFill="1" applyAlignment="1">
      <alignment horizontal="center"/>
    </xf>
    <xf numFmtId="168" fontId="16" fillId="0" borderId="0" xfId="0" applyNumberFormat="1" applyFont="1" applyFill="1"/>
    <xf numFmtId="168" fontId="14" fillId="0" borderId="0" xfId="0" applyNumberFormat="1" applyFont="1" applyFill="1"/>
    <xf numFmtId="164" fontId="14" fillId="0" borderId="0" xfId="0" applyNumberFormat="1" applyFont="1" applyFill="1"/>
    <xf numFmtId="165" fontId="14" fillId="0" borderId="0" xfId="0" applyNumberFormat="1" applyFont="1" applyFill="1"/>
    <xf numFmtId="164" fontId="16" fillId="4" borderId="20" xfId="0" applyNumberFormat="1" applyFont="1" applyFill="1" applyBorder="1" applyAlignment="1"/>
    <xf numFmtId="164" fontId="16" fillId="4" borderId="5" xfId="0" applyNumberFormat="1" applyFont="1" applyFill="1" applyBorder="1" applyAlignment="1"/>
    <xf numFmtId="164" fontId="17" fillId="0" borderId="0" xfId="0" applyNumberFormat="1" applyFont="1" applyFill="1"/>
    <xf numFmtId="164" fontId="16" fillId="4" borderId="3" xfId="0" applyNumberFormat="1" applyFont="1" applyFill="1" applyBorder="1" applyAlignment="1"/>
    <xf numFmtId="172" fontId="16" fillId="0" borderId="0" xfId="0" applyNumberFormat="1" applyFont="1" applyFill="1" applyAlignment="1">
      <alignment horizontal="center"/>
    </xf>
    <xf numFmtId="164" fontId="16" fillId="0" borderId="20" xfId="0" applyNumberFormat="1" applyFont="1" applyBorder="1" applyAlignment="1"/>
    <xf numFmtId="164" fontId="16" fillId="0" borderId="5" xfId="0" applyNumberFormat="1" applyFont="1" applyBorder="1" applyAlignment="1"/>
    <xf numFmtId="38" fontId="18" fillId="0" borderId="0" xfId="0" applyNumberFormat="1" applyFont="1" applyFill="1"/>
    <xf numFmtId="37" fontId="18" fillId="0" borderId="0" xfId="0" applyNumberFormat="1" applyFont="1" applyFill="1" applyAlignment="1">
      <alignment horizontal="center"/>
    </xf>
    <xf numFmtId="172" fontId="18" fillId="0" borderId="0" xfId="0" applyNumberFormat="1" applyFont="1" applyFill="1" applyAlignment="1">
      <alignment horizontal="center"/>
    </xf>
    <xf numFmtId="0" fontId="18" fillId="0" borderId="0" xfId="0" applyFont="1" applyFill="1"/>
    <xf numFmtId="164" fontId="18" fillId="0" borderId="0" xfId="0" applyNumberFormat="1" applyFont="1" applyFill="1"/>
    <xf numFmtId="164" fontId="19" fillId="0" borderId="0" xfId="0" applyNumberFormat="1" applyFont="1" applyFill="1"/>
    <xf numFmtId="165" fontId="18" fillId="0" borderId="0" xfId="0" applyNumberFormat="1" applyFont="1" applyFill="1"/>
    <xf numFmtId="164" fontId="14" fillId="4" borderId="6" xfId="0" applyNumberFormat="1" applyFont="1" applyFill="1" applyBorder="1" applyAlignment="1"/>
    <xf numFmtId="164" fontId="14" fillId="4" borderId="20" xfId="0" applyNumberFormat="1" applyFont="1" applyFill="1" applyBorder="1" applyAlignment="1"/>
    <xf numFmtId="164" fontId="14" fillId="4" borderId="5" xfId="0" applyNumberFormat="1" applyFont="1" applyFill="1" applyBorder="1" applyAlignment="1"/>
    <xf numFmtId="164" fontId="14" fillId="0" borderId="6" xfId="0" applyNumberFormat="1" applyFont="1" applyBorder="1" applyAlignment="1"/>
    <xf numFmtId="164" fontId="14" fillId="0" borderId="20" xfId="0" applyNumberFormat="1" applyFont="1" applyBorder="1" applyAlignment="1"/>
    <xf numFmtId="164" fontId="14" fillId="0" borderId="5" xfId="0" applyNumberFormat="1" applyFont="1" applyBorder="1" applyAlignment="1"/>
    <xf numFmtId="171" fontId="18" fillId="0" borderId="0" xfId="0" applyNumberFormat="1" applyFont="1" applyFill="1" applyAlignment="1">
      <alignment horizontal="center"/>
    </xf>
    <xf numFmtId="173" fontId="18" fillId="0" borderId="0" xfId="0" applyNumberFormat="1" applyFont="1" applyFill="1" applyAlignment="1">
      <alignment horizontal="center"/>
    </xf>
    <xf numFmtId="38" fontId="20" fillId="0" borderId="0" xfId="0" applyNumberFormat="1" applyFont="1" applyFill="1"/>
    <xf numFmtId="0" fontId="20" fillId="0" borderId="0" xfId="0" applyFont="1" applyFill="1"/>
    <xf numFmtId="173" fontId="16" fillId="0" borderId="0" xfId="0" applyNumberFormat="1" applyFont="1" applyFill="1" applyAlignment="1">
      <alignment horizontal="center"/>
    </xf>
    <xf numFmtId="164" fontId="14" fillId="4" borderId="9" xfId="0" applyNumberFormat="1" applyFont="1" applyFill="1" applyBorder="1" applyAlignment="1"/>
    <xf numFmtId="164" fontId="14" fillId="4" borderId="19" xfId="0" applyNumberFormat="1" applyFont="1" applyFill="1" applyBorder="1" applyAlignment="1"/>
    <xf numFmtId="164" fontId="14" fillId="4" borderId="11" xfId="0" applyNumberFormat="1" applyFont="1" applyFill="1" applyBorder="1" applyAlignment="1"/>
    <xf numFmtId="43" fontId="14" fillId="0" borderId="0" xfId="0" applyNumberFormat="1" applyFont="1" applyFill="1"/>
    <xf numFmtId="43" fontId="16" fillId="0" borderId="0" xfId="0" applyNumberFormat="1" applyFont="1" applyFill="1"/>
    <xf numFmtId="37" fontId="16" fillId="0" borderId="0" xfId="0" applyNumberFormat="1" applyFont="1" applyFill="1"/>
    <xf numFmtId="173" fontId="16" fillId="0" borderId="0" xfId="0" applyNumberFormat="1" applyFont="1" applyFill="1"/>
    <xf numFmtId="38" fontId="16" fillId="0" borderId="0" xfId="0" applyNumberFormat="1" applyFont="1" applyFill="1" applyAlignment="1">
      <alignment horizontal="center"/>
    </xf>
    <xf numFmtId="6" fontId="14" fillId="4" borderId="27" xfId="0" applyNumberFormat="1" applyFont="1" applyFill="1" applyBorder="1" applyAlignment="1">
      <alignment wrapText="1"/>
    </xf>
    <xf numFmtId="164" fontId="14" fillId="4" borderId="21" xfId="0" applyNumberFormat="1" applyFont="1" applyFill="1" applyBorder="1" applyAlignment="1">
      <alignment horizontal="right" wrapText="1"/>
    </xf>
    <xf numFmtId="44" fontId="16" fillId="0" borderId="0" xfId="0" applyNumberFormat="1" applyFont="1" applyFill="1"/>
    <xf numFmtId="164" fontId="14" fillId="0" borderId="0" xfId="0" applyNumberFormat="1" applyFont="1" applyFill="1" applyAlignment="1">
      <alignment horizontal="right"/>
    </xf>
    <xf numFmtId="1" fontId="16" fillId="0" borderId="0" xfId="0" applyNumberFormat="1" applyFont="1" applyFill="1"/>
    <xf numFmtId="167" fontId="16" fillId="0" borderId="0" xfId="0" applyNumberFormat="1" applyFont="1" applyFill="1" applyAlignment="1">
      <alignment horizontal="right"/>
    </xf>
    <xf numFmtId="174" fontId="16" fillId="0" borderId="0" xfId="0" applyNumberFormat="1" applyFont="1" applyFill="1" applyAlignment="1">
      <alignment horizontal="right"/>
    </xf>
    <xf numFmtId="43" fontId="14" fillId="3" borderId="30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Alignment="1">
      <alignment horizontal="right"/>
    </xf>
    <xf numFmtId="164" fontId="14" fillId="0" borderId="10" xfId="1" applyNumberFormat="1" applyFont="1" applyBorder="1" applyAlignment="1"/>
    <xf numFmtId="164" fontId="16" fillId="4" borderId="12" xfId="0" applyNumberFormat="1" applyFont="1" applyFill="1" applyBorder="1" applyAlignment="1"/>
    <xf numFmtId="164" fontId="16" fillId="4" borderId="32" xfId="0" applyNumberFormat="1" applyFont="1" applyFill="1" applyBorder="1" applyAlignment="1"/>
    <xf numFmtId="164" fontId="16" fillId="4" borderId="33" xfId="0" applyNumberFormat="1" applyFont="1" applyFill="1" applyBorder="1" applyAlignment="1"/>
    <xf numFmtId="164" fontId="14" fillId="4" borderId="8" xfId="1" applyNumberFormat="1" applyFont="1" applyFill="1" applyBorder="1" applyAlignment="1"/>
    <xf numFmtId="164" fontId="14" fillId="0" borderId="13" xfId="0" applyNumberFormat="1" applyFont="1" applyBorder="1" applyAlignment="1"/>
    <xf numFmtId="164" fontId="14" fillId="4" borderId="10" xfId="1" applyNumberFormat="1" applyFont="1" applyFill="1" applyBorder="1" applyAlignment="1"/>
    <xf numFmtId="164" fontId="16" fillId="0" borderId="12" xfId="0" applyNumberFormat="1" applyFont="1" applyBorder="1" applyAlignment="1"/>
    <xf numFmtId="164" fontId="16" fillId="0" borderId="32" xfId="0" applyNumberFormat="1" applyFont="1" applyBorder="1" applyAlignment="1"/>
    <xf numFmtId="164" fontId="16" fillId="0" borderId="33" xfId="0" applyNumberFormat="1" applyFont="1" applyBorder="1" applyAlignment="1"/>
    <xf numFmtId="164" fontId="16" fillId="4" borderId="4" xfId="0" applyNumberFormat="1" applyFont="1" applyFill="1" applyBorder="1" applyAlignment="1"/>
    <xf numFmtId="164" fontId="14" fillId="4" borderId="10" xfId="0" applyNumberFormat="1" applyFont="1" applyFill="1" applyBorder="1" applyAlignment="1"/>
    <xf numFmtId="0" fontId="12" fillId="0" borderId="0" xfId="0" applyFont="1" applyFill="1" applyAlignment="1"/>
    <xf numFmtId="164" fontId="16" fillId="0" borderId="3" xfId="1" applyNumberFormat="1" applyFont="1" applyBorder="1" applyAlignment="1"/>
    <xf numFmtId="164" fontId="16" fillId="0" borderId="20" xfId="1" applyNumberFormat="1" applyFont="1" applyBorder="1" applyAlignment="1"/>
    <xf numFmtId="164" fontId="16" fillId="0" borderId="5" xfId="1" applyNumberFormat="1" applyFont="1" applyBorder="1" applyAlignment="1"/>
    <xf numFmtId="164" fontId="16" fillId="4" borderId="3" xfId="1" applyNumberFormat="1" applyFont="1" applyFill="1" applyBorder="1" applyAlignment="1"/>
    <xf numFmtId="164" fontId="16" fillId="4" borderId="20" xfId="1" applyNumberFormat="1" applyFont="1" applyFill="1" applyBorder="1" applyAlignment="1"/>
    <xf numFmtId="164" fontId="16" fillId="4" borderId="5" xfId="1" applyNumberFormat="1" applyFont="1" applyFill="1" applyBorder="1" applyAlignment="1"/>
    <xf numFmtId="164" fontId="14" fillId="0" borderId="8" xfId="0" applyNumberFormat="1" applyFont="1" applyBorder="1" applyAlignment="1"/>
    <xf numFmtId="164" fontId="14" fillId="4" borderId="13" xfId="0" applyNumberFormat="1" applyFont="1" applyFill="1" applyBorder="1" applyAlignment="1"/>
    <xf numFmtId="164" fontId="14" fillId="0" borderId="10" xfId="0" applyNumberFormat="1" applyFont="1" applyBorder="1" applyAlignment="1"/>
    <xf numFmtId="6" fontId="14" fillId="4" borderId="7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/>
    </xf>
    <xf numFmtId="44" fontId="13" fillId="0" borderId="2" xfId="0" applyNumberFormat="1" applyFont="1" applyFill="1" applyBorder="1" applyAlignment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4" fillId="3" borderId="28" xfId="0" applyFont="1" applyFill="1" applyBorder="1" applyAlignment="1">
      <alignment horizontal="left" wrapText="1"/>
    </xf>
    <xf numFmtId="0" fontId="14" fillId="3" borderId="29" xfId="0" applyFont="1" applyFill="1" applyBorder="1" applyAlignment="1">
      <alignment horizontal="center" wrapText="1"/>
    </xf>
    <xf numFmtId="0" fontId="14" fillId="3" borderId="17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/>
    </xf>
    <xf numFmtId="0" fontId="16" fillId="0" borderId="0" xfId="0" applyFont="1"/>
    <xf numFmtId="0" fontId="16" fillId="4" borderId="28" xfId="0" applyFont="1" applyFill="1" applyBorder="1" applyAlignment="1">
      <alignment horizontal="left"/>
    </xf>
    <xf numFmtId="0" fontId="21" fillId="4" borderId="29" xfId="0" applyFont="1" applyFill="1" applyBorder="1" applyAlignment="1">
      <alignment wrapText="1"/>
    </xf>
    <xf numFmtId="10" fontId="21" fillId="4" borderId="19" xfId="0" applyNumberFormat="1" applyFont="1" applyFill="1" applyBorder="1" applyAlignment="1">
      <alignment horizontal="right" wrapText="1"/>
    </xf>
    <xf numFmtId="0" fontId="21" fillId="4" borderId="19" xfId="0" applyFont="1" applyFill="1" applyBorder="1" applyAlignment="1">
      <alignment horizontal="right" wrapText="1"/>
    </xf>
    <xf numFmtId="9" fontId="21" fillId="4" borderId="11" xfId="0" applyNumberFormat="1" applyFont="1" applyFill="1" applyBorder="1" applyAlignment="1">
      <alignment horizontal="right" wrapText="1"/>
    </xf>
    <xf numFmtId="0" fontId="16" fillId="0" borderId="28" xfId="0" applyFont="1" applyBorder="1" applyAlignment="1">
      <alignment horizontal="left"/>
    </xf>
    <xf numFmtId="0" fontId="21" fillId="0" borderId="29" xfId="0" applyFont="1" applyBorder="1" applyAlignment="1">
      <alignment wrapText="1"/>
    </xf>
    <xf numFmtId="10" fontId="21" fillId="0" borderId="20" xfId="0" applyNumberFormat="1" applyFont="1" applyBorder="1" applyAlignment="1">
      <alignment horizontal="right" wrapText="1"/>
    </xf>
    <xf numFmtId="0" fontId="21" fillId="0" borderId="20" xfId="0" applyFont="1" applyBorder="1" applyAlignment="1">
      <alignment horizontal="right" wrapText="1"/>
    </xf>
    <xf numFmtId="9" fontId="21" fillId="0" borderId="5" xfId="0" applyNumberFormat="1" applyFont="1" applyBorder="1" applyAlignment="1">
      <alignment horizontal="right" wrapText="1"/>
    </xf>
    <xf numFmtId="10" fontId="21" fillId="4" borderId="20" xfId="0" applyNumberFormat="1" applyFont="1" applyFill="1" applyBorder="1" applyAlignment="1">
      <alignment horizontal="right" wrapText="1"/>
    </xf>
    <xf numFmtId="0" fontId="21" fillId="4" borderId="20" xfId="0" applyFont="1" applyFill="1" applyBorder="1" applyAlignment="1">
      <alignment horizontal="right" wrapText="1"/>
    </xf>
    <xf numFmtId="9" fontId="21" fillId="4" borderId="5" xfId="0" applyNumberFormat="1" applyFont="1" applyFill="1" applyBorder="1" applyAlignment="1">
      <alignment horizontal="right" wrapText="1"/>
    </xf>
    <xf numFmtId="0" fontId="21" fillId="4" borderId="5" xfId="0" applyFont="1" applyFill="1" applyBorder="1" applyAlignment="1">
      <alignment horizontal="right" wrapText="1"/>
    </xf>
    <xf numFmtId="6" fontId="16" fillId="4" borderId="28" xfId="0" applyNumberFormat="1" applyFont="1" applyFill="1" applyBorder="1" applyAlignment="1">
      <alignment horizontal="left"/>
    </xf>
    <xf numFmtId="166" fontId="16" fillId="0" borderId="0" xfId="0" applyNumberFormat="1" applyFont="1"/>
    <xf numFmtId="10" fontId="16" fillId="0" borderId="0" xfId="0" applyNumberFormat="1" applyFont="1"/>
    <xf numFmtId="6" fontId="16" fillId="0" borderId="28" xfId="0" applyNumberFormat="1" applyFont="1" applyBorder="1" applyAlignment="1">
      <alignment horizontal="left"/>
    </xf>
    <xf numFmtId="6" fontId="21" fillId="0" borderId="29" xfId="0" applyNumberFormat="1" applyFont="1" applyBorder="1" applyAlignment="1">
      <alignment wrapText="1"/>
    </xf>
    <xf numFmtId="3" fontId="21" fillId="0" borderId="20" xfId="0" applyNumberFormat="1" applyFont="1" applyBorder="1" applyAlignment="1">
      <alignment horizontal="right" wrapText="1"/>
    </xf>
    <xf numFmtId="3" fontId="21" fillId="0" borderId="5" xfId="0" applyNumberFormat="1" applyFont="1" applyBorder="1" applyAlignment="1">
      <alignment horizontal="right" wrapText="1"/>
    </xf>
    <xf numFmtId="167" fontId="16" fillId="0" borderId="0" xfId="0" applyNumberFormat="1" applyFont="1"/>
    <xf numFmtId="6" fontId="21" fillId="4" borderId="29" xfId="0" applyNumberFormat="1" applyFont="1" applyFill="1" applyBorder="1" applyAlignment="1">
      <alignment wrapText="1"/>
    </xf>
    <xf numFmtId="175" fontId="21" fillId="4" borderId="20" xfId="0" applyNumberFormat="1" applyFont="1" applyFill="1" applyBorder="1" applyAlignment="1">
      <alignment horizontal="right" wrapText="1"/>
    </xf>
    <xf numFmtId="2" fontId="21" fillId="4" borderId="5" xfId="0" applyNumberFormat="1" applyFont="1" applyFill="1" applyBorder="1" applyAlignment="1">
      <alignment horizontal="right" wrapText="1"/>
    </xf>
    <xf numFmtId="2" fontId="21" fillId="0" borderId="5" xfId="0" applyNumberFormat="1" applyFont="1" applyBorder="1" applyAlignment="1">
      <alignment horizontal="right" wrapText="1"/>
    </xf>
    <xf numFmtId="0" fontId="16" fillId="4" borderId="28" xfId="0" applyFont="1" applyFill="1" applyBorder="1" applyAlignment="1">
      <alignment horizontal="left" wrapText="1"/>
    </xf>
    <xf numFmtId="3" fontId="21" fillId="4" borderId="20" xfId="0" applyNumberFormat="1" applyFont="1" applyFill="1" applyBorder="1" applyAlignment="1">
      <alignment horizontal="right" wrapText="1"/>
    </xf>
    <xf numFmtId="3" fontId="21" fillId="4" borderId="5" xfId="0" applyNumberFormat="1" applyFont="1" applyFill="1" applyBorder="1" applyAlignment="1">
      <alignment horizontal="right" wrapText="1"/>
    </xf>
    <xf numFmtId="0" fontId="14" fillId="0" borderId="28" xfId="0" applyFont="1" applyBorder="1" applyAlignment="1">
      <alignment horizontal="left"/>
    </xf>
    <xf numFmtId="0" fontId="21" fillId="4" borderId="22" xfId="0" applyFont="1" applyFill="1" applyBorder="1" applyAlignment="1">
      <alignment horizontal="right" wrapText="1"/>
    </xf>
    <xf numFmtId="0" fontId="21" fillId="4" borderId="23" xfId="0" applyFont="1" applyFill="1" applyBorder="1" applyAlignment="1">
      <alignment horizontal="right" wrapText="1"/>
    </xf>
    <xf numFmtId="6" fontId="21" fillId="0" borderId="29" xfId="0" applyNumberFormat="1" applyFont="1" applyBorder="1" applyAlignment="1">
      <alignment horizontal="right" wrapText="1"/>
    </xf>
    <xf numFmtId="6" fontId="16" fillId="0" borderId="0" xfId="0" applyNumberFormat="1" applyFont="1"/>
    <xf numFmtId="6" fontId="21" fillId="4" borderId="29" xfId="0" applyNumberFormat="1" applyFont="1" applyFill="1" applyBorder="1" applyAlignment="1">
      <alignment horizontal="right" wrapText="1"/>
    </xf>
    <xf numFmtId="0" fontId="21" fillId="0" borderId="5" xfId="0" applyFont="1" applyBorder="1" applyAlignment="1">
      <alignment horizontal="right" wrapText="1"/>
    </xf>
    <xf numFmtId="3" fontId="22" fillId="0" borderId="21" xfId="0" applyNumberFormat="1" applyFont="1" applyBorder="1" applyAlignment="1">
      <alignment horizontal="right" wrapText="1"/>
    </xf>
    <xf numFmtId="0" fontId="22" fillId="0" borderId="22" xfId="0" applyFont="1" applyBorder="1" applyAlignment="1">
      <alignment horizontal="right" wrapText="1"/>
    </xf>
    <xf numFmtId="3" fontId="22" fillId="0" borderId="22" xfId="0" applyNumberFormat="1" applyFont="1" applyBorder="1" applyAlignment="1">
      <alignment horizontal="right" wrapText="1"/>
    </xf>
    <xf numFmtId="3" fontId="22" fillId="0" borderId="23" xfId="0" applyNumberFormat="1" applyFont="1" applyBorder="1" applyAlignment="1">
      <alignment horizontal="right" wrapText="1"/>
    </xf>
    <xf numFmtId="3" fontId="21" fillId="4" borderId="24" xfId="0" applyNumberFormat="1" applyFont="1" applyFill="1" applyBorder="1" applyAlignment="1">
      <alignment horizontal="right" wrapText="1"/>
    </xf>
    <xf numFmtId="0" fontId="21" fillId="4" borderId="24" xfId="0" applyFont="1" applyFill="1" applyBorder="1" applyAlignment="1">
      <alignment horizontal="right" wrapText="1"/>
    </xf>
    <xf numFmtId="3" fontId="21" fillId="4" borderId="25" xfId="0" applyNumberFormat="1" applyFont="1" applyFill="1" applyBorder="1" applyAlignment="1">
      <alignment horizontal="right" wrapText="1"/>
    </xf>
    <xf numFmtId="0" fontId="21" fillId="0" borderId="29" xfId="0" applyFont="1" applyBorder="1" applyAlignment="1">
      <alignment vertical="center"/>
    </xf>
    <xf numFmtId="8" fontId="21" fillId="0" borderId="29" xfId="0" applyNumberFormat="1" applyFont="1" applyBorder="1" applyAlignment="1">
      <alignment horizontal="right" wrapText="1"/>
    </xf>
    <xf numFmtId="10" fontId="21" fillId="4" borderId="5" xfId="0" applyNumberFormat="1" applyFont="1" applyFill="1" applyBorder="1" applyAlignment="1">
      <alignment horizontal="right" wrapText="1"/>
    </xf>
    <xf numFmtId="10" fontId="21" fillId="0" borderId="5" xfId="0" applyNumberFormat="1" applyFont="1" applyBorder="1" applyAlignment="1">
      <alignment horizontal="right" wrapText="1"/>
    </xf>
    <xf numFmtId="0" fontId="16" fillId="0" borderId="28" xfId="0" applyFont="1" applyBorder="1" applyAlignment="1">
      <alignment horizontal="left" wrapText="1"/>
    </xf>
    <xf numFmtId="6" fontId="16" fillId="0" borderId="28" xfId="0" applyNumberFormat="1" applyFont="1" applyBorder="1" applyAlignment="1">
      <alignment horizontal="left" wrapText="1"/>
    </xf>
    <xf numFmtId="10" fontId="21" fillId="0" borderId="20" xfId="3" applyNumberFormat="1" applyFont="1" applyBorder="1" applyAlignment="1">
      <alignment horizontal="right" wrapText="1"/>
    </xf>
    <xf numFmtId="9" fontId="21" fillId="0" borderId="5" xfId="3" applyNumberFormat="1" applyFont="1" applyBorder="1" applyAlignment="1">
      <alignment horizontal="right" wrapText="1"/>
    </xf>
    <xf numFmtId="43" fontId="16" fillId="0" borderId="0" xfId="0" applyNumberFormat="1" applyFont="1"/>
    <xf numFmtId="6" fontId="16" fillId="4" borderId="28" xfId="0" applyNumberFormat="1" applyFont="1" applyFill="1" applyBorder="1" applyAlignment="1">
      <alignment horizontal="left" wrapText="1"/>
    </xf>
    <xf numFmtId="168" fontId="16" fillId="0" borderId="0" xfId="0" applyNumberFormat="1" applyFont="1"/>
    <xf numFmtId="165" fontId="21" fillId="0" borderId="20" xfId="0" applyNumberFormat="1" applyFont="1" applyBorder="1" applyAlignment="1">
      <alignment horizontal="right" wrapText="1"/>
    </xf>
    <xf numFmtId="0" fontId="16" fillId="4" borderId="15" xfId="0" applyFont="1" applyFill="1" applyBorder="1" applyAlignment="1">
      <alignment horizontal="left"/>
    </xf>
    <xf numFmtId="6" fontId="21" fillId="4" borderId="16" xfId="0" applyNumberFormat="1" applyFont="1" applyFill="1" applyBorder="1" applyAlignment="1">
      <alignment wrapText="1"/>
    </xf>
    <xf numFmtId="3" fontId="21" fillId="4" borderId="26" xfId="0" applyNumberFormat="1" applyFont="1" applyFill="1" applyBorder="1" applyAlignment="1">
      <alignment horizontal="right" wrapText="1"/>
    </xf>
    <xf numFmtId="0" fontId="21" fillId="4" borderId="26" xfId="0" applyFont="1" applyFill="1" applyBorder="1" applyAlignment="1">
      <alignment horizontal="right" wrapText="1"/>
    </xf>
    <xf numFmtId="3" fontId="21" fillId="4" borderId="3" xfId="0" applyNumberFormat="1" applyFont="1" applyFill="1" applyBorder="1" applyAlignment="1">
      <alignment horizontal="right" wrapText="1"/>
    </xf>
    <xf numFmtId="0" fontId="16" fillId="0" borderId="28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1" fillId="0" borderId="20" xfId="0" applyFont="1" applyFill="1" applyBorder="1" applyAlignment="1">
      <alignment horizontal="right" wrapText="1"/>
    </xf>
    <xf numFmtId="165" fontId="21" fillId="4" borderId="20" xfId="0" applyNumberFormat="1" applyFont="1" applyFill="1" applyBorder="1" applyAlignment="1">
      <alignment horizontal="right" wrapText="1"/>
    </xf>
    <xf numFmtId="165" fontId="21" fillId="4" borderId="5" xfId="0" applyNumberFormat="1" applyFont="1" applyFill="1" applyBorder="1" applyAlignment="1">
      <alignment horizontal="right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47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border outline="0">
        <left style="thin">
          <color theme="6" tint="0.39997558519241921"/>
        </left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6"/>
          <bgColor theme="6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border outline="0">
        <top style="thin">
          <color rgb="FF000000"/>
        </top>
        <bottom style="double">
          <color rgb="FF000000"/>
        </bottom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</dxf>
    <dxf>
      <font>
        <strike val="0"/>
      </font>
    </dxf>
  </dxfs>
  <tableStyles count="3" defaultTableStyle="TableStyleMedium2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wholeTable" dxfId="46"/>
    </tableStyle>
    <tableStyle name="Table Style3" pivot="0" count="0" xr9:uid="{00000000-0011-0000-FFFF-FFFF02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Documents%20and%20Settings\mgardner\Local%20Settings\Temporary%20Internet%20Files\OLK24F\Sep%202001%20County%20Fleet%20Bill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FY17/Post%20Big%20Release/Fund%203505%20Request%20Wk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2.%20Fiscal%20Year%20Specific%20(past%20practice%20under%20review)/In%20Development%20-%20FY18/Manager%20Submissions/3.%20Manager%20Submission%20Versions/FY18%20Fund%203505%20Combined%20Submissions%2011.20.16%20Upda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05_FY12%20IT%20Mgr%20Submissions\Mgr%20Submissions%20by%20Cost%20Center\FY12%20-%20709000%20rev3.1213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Beginning%20Working%20Capital%20and%20WBS\FY12%20BWC%20v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Budget%20Review/FY11/Copy%20of%20FY11%20Current%20Year%20Estimates%20(CYEs)/Salary%20Projec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2.%20Fiscal%20Year%20Specific%20(past%20practice%20under%20review)/In%20Development%20-%20FY18/Manager%20Submissions/2.%20Files%20Received/Lease%20Detail%20Workbook%20(Return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"/>
      <sheetName val="Drop Down Lists"/>
      <sheetName val="FY16 Trades Building BaseDetail"/>
      <sheetName val="FY16 PMs Base.Enh Detail"/>
      <sheetName val="Building Assignments"/>
      <sheetName val="FY 2016 Adopted"/>
      <sheetName val="4. LDA Info"/>
      <sheetName val="6.Eliminated Positions"/>
      <sheetName val="FTE Hist"/>
      <sheetName val="Wage Table"/>
      <sheetName val="2013 Actuals"/>
      <sheetName val="2014 Actuals"/>
      <sheetName val="2015 Actuals"/>
      <sheetName val="2016 Q1"/>
      <sheetName val="Super Sum needs update"/>
      <sheetName val="InitialBase vs. Settle Out Calc"/>
      <sheetName val="ISR Balance"/>
      <sheetName val="Rate Sheet Balance"/>
      <sheetName val="FY2017 Fund 3505 Request Detail"/>
      <sheetName val="Fund 3505 Sum"/>
      <sheetName val="balance check"/>
      <sheetName val="1. 902204 - Electricians"/>
      <sheetName val="2. 902205 - Lighting"/>
      <sheetName val="3. 902206 - Carpenters"/>
      <sheetName val="4. 902207 - Locks"/>
      <sheetName val="5. 902209 - Alarms"/>
      <sheetName val="6. 902210 - Engineers"/>
      <sheetName val="7. 902211 - Electronics"/>
      <sheetName val="8. 902400 - Property Management"/>
      <sheetName val="9. 902410 - MACs"/>
      <sheetName val="10. 902201 - Dispatch"/>
      <sheetName val="FY17 Start Up Positions "/>
      <sheetName val="11. 902350 - Asset Mgmt.Lease"/>
      <sheetName val="12. 902575 - Bldg"/>
      <sheetName val="13. 902395 - Compliance"/>
      <sheetName val="14. 902085 - BDMC"/>
      <sheetName val="15. 902510 - Start Proj"/>
      <sheetName val="16. 902000 - Admin"/>
      <sheetName val="17. 902500 - CIP"/>
      <sheetName val="18. 902212 - Cap Constr"/>
      <sheetName val="Trades "/>
      <sheetName val="Look Up Lists"/>
      <sheetName val="New Positions"/>
      <sheetName val="Start Up Position+ Reorgs"/>
      <sheetName val=" Temp Info"/>
      <sheetName val="Salary Realignments"/>
      <sheetName val="Sheet1"/>
      <sheetName val="11.18.15 Notes"/>
      <sheetName val=" Sample OT Calc"/>
      <sheetName val="Sample Premium Calc"/>
      <sheetName val="PM Assignments"/>
    </sheetNames>
    <sheetDataSet>
      <sheetData sheetId="0" refreshError="1"/>
      <sheetData sheetId="1">
        <row r="1">
          <cell r="A1">
            <v>902000</v>
          </cell>
          <cell r="D1" t="str">
            <v>A&amp;T Admin Asst</v>
          </cell>
          <cell r="G1">
            <v>700003</v>
          </cell>
        </row>
        <row r="2">
          <cell r="A2">
            <v>902085</v>
          </cell>
          <cell r="D2" t="str">
            <v>A&amp;T Collection Specialist</v>
          </cell>
          <cell r="G2">
            <v>700009</v>
          </cell>
        </row>
        <row r="3">
          <cell r="A3">
            <v>902201</v>
          </cell>
          <cell r="D3" t="str">
            <v>A&amp;T Technician 1</v>
          </cell>
          <cell r="G3">
            <v>700146</v>
          </cell>
        </row>
        <row r="4">
          <cell r="A4">
            <v>902204</v>
          </cell>
          <cell r="D4" t="str">
            <v>A&amp;T Technician 2</v>
          </cell>
          <cell r="G4">
            <v>700240</v>
          </cell>
        </row>
        <row r="5">
          <cell r="A5">
            <v>902205</v>
          </cell>
          <cell r="D5" t="str">
            <v>AA/EEO Officer</v>
          </cell>
          <cell r="G5">
            <v>700254</v>
          </cell>
        </row>
        <row r="6">
          <cell r="A6">
            <v>902206</v>
          </cell>
          <cell r="D6" t="str">
            <v>AA/EEO Specialist</v>
          </cell>
          <cell r="G6">
            <v>700439</v>
          </cell>
        </row>
        <row r="7">
          <cell r="A7">
            <v>902207</v>
          </cell>
          <cell r="D7" t="str">
            <v>Access Services Assistant</v>
          </cell>
          <cell r="G7">
            <v>700514</v>
          </cell>
        </row>
        <row r="8">
          <cell r="A8">
            <v>902209</v>
          </cell>
          <cell r="D8" t="str">
            <v>Addictions Specialist</v>
          </cell>
          <cell r="G8">
            <v>700620</v>
          </cell>
        </row>
        <row r="9">
          <cell r="A9">
            <v>902210</v>
          </cell>
          <cell r="D9" t="str">
            <v>Administrative Analyst</v>
          </cell>
          <cell r="G9">
            <v>700628</v>
          </cell>
        </row>
        <row r="10">
          <cell r="A10">
            <v>902350</v>
          </cell>
          <cell r="D10" t="str">
            <v>Administrative Analyst</v>
          </cell>
          <cell r="G10">
            <v>700697</v>
          </cell>
        </row>
        <row r="11">
          <cell r="A11">
            <v>902395</v>
          </cell>
          <cell r="D11" t="str">
            <v>Administrative Analyst, Senior</v>
          </cell>
          <cell r="G11">
            <v>700794</v>
          </cell>
        </row>
        <row r="12">
          <cell r="A12">
            <v>902400</v>
          </cell>
          <cell r="D12" t="str">
            <v>Administrative Assistant</v>
          </cell>
          <cell r="G12">
            <v>700856</v>
          </cell>
        </row>
        <row r="13">
          <cell r="A13">
            <v>902410</v>
          </cell>
          <cell r="D13" t="str">
            <v>Administrative Serv Officer</v>
          </cell>
          <cell r="G13">
            <v>701137</v>
          </cell>
        </row>
        <row r="14">
          <cell r="A14">
            <v>902500</v>
          </cell>
          <cell r="D14" t="str">
            <v>Administrative Specialist</v>
          </cell>
          <cell r="G14">
            <v>701248</v>
          </cell>
        </row>
        <row r="15">
          <cell r="A15">
            <v>902515</v>
          </cell>
          <cell r="D15" t="str">
            <v>Administrative Specialist/Nr</v>
          </cell>
          <cell r="G15">
            <v>701512</v>
          </cell>
        </row>
        <row r="16">
          <cell r="A16">
            <v>902575</v>
          </cell>
          <cell r="D16" t="str">
            <v>Alarm Ordinance Coordinator</v>
          </cell>
          <cell r="G16">
            <v>701534</v>
          </cell>
        </row>
        <row r="17">
          <cell r="A17">
            <v>902211</v>
          </cell>
          <cell r="D17" t="str">
            <v>Alarm Technician</v>
          </cell>
          <cell r="G17">
            <v>701672</v>
          </cell>
        </row>
        <row r="18">
          <cell r="A18">
            <v>902212</v>
          </cell>
          <cell r="D18" t="str">
            <v>Animal Care Aide</v>
          </cell>
          <cell r="G18">
            <v>701747</v>
          </cell>
        </row>
        <row r="19">
          <cell r="A19">
            <v>902510</v>
          </cell>
          <cell r="D19" t="str">
            <v>Animal Care Technician</v>
          </cell>
          <cell r="G19">
            <v>701754</v>
          </cell>
        </row>
        <row r="20">
          <cell r="D20" t="str">
            <v>Animal Control Dispatcher</v>
          </cell>
          <cell r="G20">
            <v>701759</v>
          </cell>
        </row>
        <row r="21">
          <cell r="D21" t="str">
            <v>Animal Control Officer 1</v>
          </cell>
          <cell r="G21">
            <v>702119</v>
          </cell>
        </row>
        <row r="22">
          <cell r="D22" t="str">
            <v>Animal Control Officer 2</v>
          </cell>
          <cell r="G22">
            <v>702279</v>
          </cell>
        </row>
        <row r="23">
          <cell r="D23" t="str">
            <v>Animal Control Officer 3</v>
          </cell>
          <cell r="G23">
            <v>702389</v>
          </cell>
        </row>
        <row r="24">
          <cell r="D24" t="str">
            <v>Arborist/Vegetation Specialist</v>
          </cell>
          <cell r="G24">
            <v>702767</v>
          </cell>
        </row>
        <row r="25">
          <cell r="D25" t="str">
            <v>Assistant District Attorney</v>
          </cell>
          <cell r="G25">
            <v>702890</v>
          </cell>
        </row>
        <row r="26">
          <cell r="D26" t="str">
            <v>Asst County Attorney 1</v>
          </cell>
          <cell r="G26">
            <v>702893</v>
          </cell>
        </row>
        <row r="27">
          <cell r="D27" t="str">
            <v>Asst County Attorney 2</v>
          </cell>
          <cell r="G27">
            <v>703059</v>
          </cell>
        </row>
        <row r="28">
          <cell r="D28" t="str">
            <v>Asst County Attorney, Senior</v>
          </cell>
          <cell r="G28">
            <v>703063</v>
          </cell>
        </row>
        <row r="29">
          <cell r="D29" t="str">
            <v>Background Investigator</v>
          </cell>
          <cell r="G29">
            <v>703116</v>
          </cell>
        </row>
        <row r="30">
          <cell r="D30" t="str">
            <v>Basic Skills Educator</v>
          </cell>
          <cell r="G30">
            <v>703241</v>
          </cell>
        </row>
        <row r="31">
          <cell r="D31" t="str">
            <v>Body And Fender Technician</v>
          </cell>
          <cell r="G31">
            <v>703870</v>
          </cell>
        </row>
        <row r="32">
          <cell r="D32" t="str">
            <v>Bridge Maintenance Mechanic</v>
          </cell>
          <cell r="G32">
            <v>703890</v>
          </cell>
        </row>
        <row r="33">
          <cell r="D33" t="str">
            <v>Bridge Maintenance Supervisor</v>
          </cell>
          <cell r="G33">
            <v>703915</v>
          </cell>
        </row>
        <row r="34">
          <cell r="D34" t="str">
            <v>Bridge Operator</v>
          </cell>
          <cell r="G34">
            <v>703918</v>
          </cell>
        </row>
        <row r="35">
          <cell r="D35" t="str">
            <v>Budget Analyst</v>
          </cell>
          <cell r="G35">
            <v>703921</v>
          </cell>
        </row>
        <row r="36">
          <cell r="D36" t="str">
            <v>Budget Analyst, Senior</v>
          </cell>
          <cell r="G36">
            <v>703973</v>
          </cell>
        </row>
        <row r="37">
          <cell r="D37" t="str">
            <v>Budget Analyst/Principal</v>
          </cell>
          <cell r="G37">
            <v>704119</v>
          </cell>
        </row>
        <row r="38">
          <cell r="D38" t="str">
            <v>Building Automation System Special</v>
          </cell>
          <cell r="G38">
            <v>704415</v>
          </cell>
        </row>
        <row r="39">
          <cell r="D39" t="str">
            <v>Business Analyst/Sr</v>
          </cell>
          <cell r="G39">
            <v>704417</v>
          </cell>
        </row>
        <row r="40">
          <cell r="D40" t="str">
            <v>Business Process Consultant</v>
          </cell>
          <cell r="G40">
            <v>704472</v>
          </cell>
        </row>
        <row r="41">
          <cell r="D41" t="str">
            <v>Capital Planning Director</v>
          </cell>
          <cell r="G41">
            <v>704512</v>
          </cell>
        </row>
        <row r="42">
          <cell r="D42" t="str">
            <v>Captain</v>
          </cell>
          <cell r="G42">
            <v>704514</v>
          </cell>
        </row>
        <row r="43">
          <cell r="D43" t="str">
            <v>Carpenter</v>
          </cell>
          <cell r="G43">
            <v>704819</v>
          </cell>
        </row>
        <row r="44">
          <cell r="D44" t="str">
            <v>Case Management Assistant</v>
          </cell>
          <cell r="G44">
            <v>704837</v>
          </cell>
        </row>
        <row r="45">
          <cell r="D45" t="str">
            <v>Case Manager 1</v>
          </cell>
          <cell r="G45">
            <v>704867</v>
          </cell>
        </row>
        <row r="46">
          <cell r="D46" t="str">
            <v>Case Manager 2</v>
          </cell>
          <cell r="G46">
            <v>705063</v>
          </cell>
        </row>
        <row r="47">
          <cell r="D47" t="str">
            <v>Case Manager/Sr</v>
          </cell>
          <cell r="G47">
            <v>705078</v>
          </cell>
        </row>
        <row r="48">
          <cell r="D48" t="str">
            <v>Cataloging Administrator</v>
          </cell>
          <cell r="G48">
            <v>705146</v>
          </cell>
        </row>
        <row r="49">
          <cell r="D49" t="str">
            <v>Chaplain</v>
          </cell>
          <cell r="G49">
            <v>705207</v>
          </cell>
        </row>
        <row r="50">
          <cell r="D50" t="str">
            <v>Chief Appraiser</v>
          </cell>
          <cell r="G50">
            <v>705228</v>
          </cell>
        </row>
        <row r="51">
          <cell r="D51" t="str">
            <v>Chief Deputy</v>
          </cell>
          <cell r="G51">
            <v>705277</v>
          </cell>
        </row>
        <row r="52">
          <cell r="D52" t="str">
            <v>Chief Deputy Medical Examiner</v>
          </cell>
          <cell r="G52">
            <v>705289</v>
          </cell>
        </row>
        <row r="53">
          <cell r="D53" t="str">
            <v>Chief Financial Officer</v>
          </cell>
          <cell r="G53">
            <v>705370</v>
          </cell>
        </row>
        <row r="54">
          <cell r="D54" t="str">
            <v>Chief Information Officer</v>
          </cell>
          <cell r="G54">
            <v>705378</v>
          </cell>
        </row>
        <row r="55">
          <cell r="D55" t="str">
            <v>Clerical Unit Coordinator</v>
          </cell>
          <cell r="G55">
            <v>705379</v>
          </cell>
        </row>
        <row r="56">
          <cell r="D56" t="str">
            <v>Clinic Medical Assistant</v>
          </cell>
          <cell r="G56">
            <v>705385</v>
          </cell>
        </row>
        <row r="57">
          <cell r="D57" t="str">
            <v>Clinical Coordinator</v>
          </cell>
          <cell r="G57">
            <v>705443</v>
          </cell>
        </row>
        <row r="58">
          <cell r="D58" t="str">
            <v>Clinical Psychologist</v>
          </cell>
          <cell r="G58">
            <v>705573</v>
          </cell>
        </row>
        <row r="59">
          <cell r="D59" t="str">
            <v>Clinical Services Specialist</v>
          </cell>
          <cell r="G59">
            <v>705691</v>
          </cell>
        </row>
        <row r="60">
          <cell r="D60" t="str">
            <v>Communications Analyst, Sr</v>
          </cell>
          <cell r="G60">
            <v>705751</v>
          </cell>
        </row>
        <row r="61">
          <cell r="D61" t="str">
            <v>Community Health Specialist 1</v>
          </cell>
          <cell r="G61">
            <v>705794</v>
          </cell>
        </row>
        <row r="62">
          <cell r="D62" t="str">
            <v>Community Health Specialist 2</v>
          </cell>
          <cell r="G62">
            <v>705903</v>
          </cell>
        </row>
        <row r="63">
          <cell r="D63" t="str">
            <v>Community Information Spec</v>
          </cell>
          <cell r="G63">
            <v>706048</v>
          </cell>
        </row>
        <row r="64">
          <cell r="D64" t="str">
            <v>Community Justice Manager</v>
          </cell>
          <cell r="G64">
            <v>706054</v>
          </cell>
        </row>
        <row r="65">
          <cell r="D65" t="str">
            <v>Community Works Leader</v>
          </cell>
          <cell r="G65">
            <v>706068</v>
          </cell>
        </row>
        <row r="66">
          <cell r="D66" t="str">
            <v>Contract Specialist</v>
          </cell>
          <cell r="G66">
            <v>706138</v>
          </cell>
        </row>
        <row r="67">
          <cell r="D67" t="str">
            <v>Contract Specialist/Sr</v>
          </cell>
          <cell r="G67">
            <v>706215</v>
          </cell>
        </row>
        <row r="68">
          <cell r="D68" t="str">
            <v>Contract Technician</v>
          </cell>
          <cell r="G68">
            <v>706243</v>
          </cell>
        </row>
        <row r="69">
          <cell r="D69" t="str">
            <v>Cook</v>
          </cell>
          <cell r="G69">
            <v>706246</v>
          </cell>
        </row>
        <row r="70">
          <cell r="D70" t="str">
            <v>Corrections Counselor</v>
          </cell>
          <cell r="G70">
            <v>706248</v>
          </cell>
        </row>
        <row r="71">
          <cell r="D71" t="str">
            <v>Corrections Hearings Officer</v>
          </cell>
          <cell r="G71">
            <v>706820</v>
          </cell>
        </row>
        <row r="72">
          <cell r="D72" t="str">
            <v>Corrections Technician</v>
          </cell>
          <cell r="G72">
            <v>706821</v>
          </cell>
        </row>
        <row r="73">
          <cell r="D73" t="str">
            <v>County Assessor</v>
          </cell>
          <cell r="G73">
            <v>706822</v>
          </cell>
        </row>
        <row r="74">
          <cell r="D74" t="str">
            <v>County Attorney</v>
          </cell>
          <cell r="G74">
            <v>706936</v>
          </cell>
        </row>
        <row r="75">
          <cell r="D75" t="str">
            <v>County Attorney Legal Intern</v>
          </cell>
          <cell r="G75">
            <v>707122</v>
          </cell>
        </row>
        <row r="76">
          <cell r="D76" t="str">
            <v>County Engineer</v>
          </cell>
          <cell r="G76">
            <v>707211</v>
          </cell>
        </row>
        <row r="77">
          <cell r="D77" t="str">
            <v>County Surveyor</v>
          </cell>
          <cell r="G77">
            <v>707807</v>
          </cell>
        </row>
        <row r="78">
          <cell r="D78" t="str">
            <v>Creative Media Coordinator</v>
          </cell>
          <cell r="G78">
            <v>708312</v>
          </cell>
        </row>
        <row r="79">
          <cell r="D79" t="str">
            <v>D A Administrative Manager</v>
          </cell>
          <cell r="G79">
            <v>710013</v>
          </cell>
        </row>
        <row r="80">
          <cell r="D80" t="str">
            <v>D A Investigator</v>
          </cell>
          <cell r="G80">
            <v>710033</v>
          </cell>
        </row>
        <row r="81">
          <cell r="D81" t="str">
            <v>D A Investigator/Chief</v>
          </cell>
          <cell r="G81">
            <v>710034</v>
          </cell>
        </row>
        <row r="82">
          <cell r="D82" t="str">
            <v>Data Analyst</v>
          </cell>
          <cell r="G82">
            <v>711401</v>
          </cell>
        </row>
        <row r="83">
          <cell r="D83" t="str">
            <v>Data Analyst/Sr</v>
          </cell>
          <cell r="G83">
            <v>712710</v>
          </cell>
        </row>
        <row r="84">
          <cell r="D84" t="str">
            <v>Data Technician</v>
          </cell>
          <cell r="G84">
            <v>714564</v>
          </cell>
        </row>
        <row r="85">
          <cell r="D85" t="str">
            <v>Database Administrator</v>
          </cell>
          <cell r="G85">
            <v>715624</v>
          </cell>
        </row>
        <row r="86">
          <cell r="D86" t="str">
            <v>Database Administrator/Sr</v>
          </cell>
          <cell r="G86">
            <v>715721</v>
          </cell>
        </row>
        <row r="87">
          <cell r="D87" t="str">
            <v>Dental Assistant/Efda</v>
          </cell>
          <cell r="G87">
            <v>716131</v>
          </cell>
        </row>
        <row r="88">
          <cell r="D88" t="str">
            <v>Dental Director</v>
          </cell>
          <cell r="G88">
            <v>716201</v>
          </cell>
        </row>
        <row r="89">
          <cell r="D89" t="str">
            <v>Dental Equipment Specialist</v>
          </cell>
          <cell r="G89">
            <v>716282</v>
          </cell>
        </row>
        <row r="90">
          <cell r="D90" t="str">
            <v>Dental Hygienist</v>
          </cell>
          <cell r="G90">
            <v>716283</v>
          </cell>
        </row>
        <row r="91">
          <cell r="D91" t="str">
            <v>Dentist</v>
          </cell>
          <cell r="G91">
            <v>716574</v>
          </cell>
        </row>
        <row r="92">
          <cell r="D92" t="str">
            <v>Department Director 1</v>
          </cell>
          <cell r="G92">
            <v>716672</v>
          </cell>
        </row>
        <row r="93">
          <cell r="D93" t="str">
            <v>Department Director 2</v>
          </cell>
          <cell r="G93">
            <v>716676</v>
          </cell>
        </row>
        <row r="94">
          <cell r="D94" t="str">
            <v>Dept Director Principal/COO</v>
          </cell>
          <cell r="G94">
            <v>716677</v>
          </cell>
        </row>
        <row r="95">
          <cell r="D95" t="str">
            <v>Deputy Chief Information Officer</v>
          </cell>
          <cell r="G95">
            <v>716677</v>
          </cell>
        </row>
        <row r="96">
          <cell r="D96" t="str">
            <v>Deputy County Assessor</v>
          </cell>
          <cell r="G96">
            <v>716678</v>
          </cell>
        </row>
        <row r="97">
          <cell r="D97" t="str">
            <v>Deputy County Attorney</v>
          </cell>
          <cell r="G97">
            <v>717286</v>
          </cell>
        </row>
        <row r="98">
          <cell r="D98" t="str">
            <v>Deputy Director</v>
          </cell>
          <cell r="G98">
            <v>717451</v>
          </cell>
        </row>
        <row r="99">
          <cell r="D99" t="str">
            <v>Deputy Health Officer</v>
          </cell>
          <cell r="G99">
            <v>717452</v>
          </cell>
        </row>
        <row r="100">
          <cell r="D100" t="str">
            <v>Deputy Medical Director</v>
          </cell>
          <cell r="G100">
            <v>717453</v>
          </cell>
        </row>
        <row r="101">
          <cell r="D101" t="str">
            <v>Deputy Medical Examiner</v>
          </cell>
          <cell r="G101">
            <v>717454</v>
          </cell>
        </row>
        <row r="102">
          <cell r="D102" t="str">
            <v>Deputy Public Guardian</v>
          </cell>
        </row>
        <row r="103">
          <cell r="D103" t="str">
            <v>Development Analyst</v>
          </cell>
        </row>
        <row r="104">
          <cell r="D104" t="str">
            <v>Development Analyst/Sr</v>
          </cell>
        </row>
        <row r="105">
          <cell r="D105" t="str">
            <v>Dietitian (Nutritionist)</v>
          </cell>
        </row>
        <row r="106">
          <cell r="D106" t="str">
            <v>Disease Intervention Specialist</v>
          </cell>
        </row>
        <row r="107">
          <cell r="D107" t="str">
            <v>District Attorney Legal Intern</v>
          </cell>
        </row>
        <row r="108">
          <cell r="D108" t="str">
            <v>Division Director 1</v>
          </cell>
        </row>
        <row r="109">
          <cell r="D109" t="str">
            <v>Division Director 2</v>
          </cell>
        </row>
        <row r="110">
          <cell r="D110" t="str">
            <v>Driver</v>
          </cell>
        </row>
        <row r="111">
          <cell r="D111" t="str">
            <v>Economic Development Analyst</v>
          </cell>
        </row>
        <row r="112">
          <cell r="D112" t="str">
            <v>Economist</v>
          </cell>
        </row>
        <row r="113">
          <cell r="D113" t="str">
            <v>Elections Manager</v>
          </cell>
        </row>
        <row r="114">
          <cell r="D114" t="str">
            <v>Elections Worker</v>
          </cell>
        </row>
        <row r="115">
          <cell r="D115" t="str">
            <v>Electrician</v>
          </cell>
        </row>
        <row r="116">
          <cell r="D116" t="str">
            <v>Electronic Technician</v>
          </cell>
        </row>
        <row r="117">
          <cell r="D117" t="str">
            <v>Electronic Technician Asst</v>
          </cell>
        </row>
        <row r="118">
          <cell r="D118" t="str">
            <v>Electronic Technician/Chief</v>
          </cell>
        </row>
        <row r="119">
          <cell r="D119" t="str">
            <v>Eligibility Specialist</v>
          </cell>
        </row>
        <row r="120">
          <cell r="D120" t="str">
            <v>EMS Medical Director</v>
          </cell>
        </row>
        <row r="121">
          <cell r="D121" t="str">
            <v>Engineer 1(Intern)</v>
          </cell>
        </row>
        <row r="122">
          <cell r="D122" t="str">
            <v>Engineer 2</v>
          </cell>
        </row>
        <row r="123">
          <cell r="D123" t="str">
            <v>Engineer 3</v>
          </cell>
        </row>
        <row r="124">
          <cell r="D124" t="str">
            <v>Engineering Services Manager 1</v>
          </cell>
        </row>
        <row r="125">
          <cell r="D125" t="str">
            <v>Engineering Services Manager 2</v>
          </cell>
        </row>
        <row r="126">
          <cell r="D126" t="str">
            <v>Engineering Technician 1</v>
          </cell>
        </row>
        <row r="127">
          <cell r="D127" t="str">
            <v>Engineering Technician 2</v>
          </cell>
        </row>
        <row r="128">
          <cell r="D128" t="str">
            <v>Engineering Technician 3</v>
          </cell>
        </row>
        <row r="129">
          <cell r="D129" t="str">
            <v>Environmental Health Specialist</v>
          </cell>
        </row>
        <row r="130">
          <cell r="D130" t="str">
            <v>Environmental Health Specialist/Sr</v>
          </cell>
        </row>
        <row r="131">
          <cell r="D131" t="str">
            <v>Environmental Health Supervisor</v>
          </cell>
        </row>
        <row r="132">
          <cell r="D132" t="str">
            <v>Environmental Health Trainee</v>
          </cell>
        </row>
        <row r="133">
          <cell r="D133" t="str">
            <v>Epidemiologist</v>
          </cell>
        </row>
        <row r="134">
          <cell r="D134" t="str">
            <v>Epidemiologist Senior</v>
          </cell>
        </row>
        <row r="135">
          <cell r="D135" t="str">
            <v>Equipment/Property Technician</v>
          </cell>
        </row>
        <row r="136">
          <cell r="D136" t="str">
            <v>Executive Advisor</v>
          </cell>
        </row>
        <row r="137">
          <cell r="D137" t="str">
            <v>Fac Maint Dispatch/Scheduler</v>
          </cell>
        </row>
        <row r="138">
          <cell r="D138" t="str">
            <v>Facilities &amp; Property Mgnt Division Dir</v>
          </cell>
        </row>
        <row r="139">
          <cell r="D139" t="str">
            <v>Facilities Specialist 1</v>
          </cell>
        </row>
        <row r="140">
          <cell r="D140" t="str">
            <v>Facilities Specialist 2</v>
          </cell>
        </row>
        <row r="141">
          <cell r="D141" t="str">
            <v>Facilities Specialist 3</v>
          </cell>
        </row>
        <row r="142">
          <cell r="D142" t="str">
            <v>Facility Security Officer</v>
          </cell>
        </row>
        <row r="143">
          <cell r="D143" t="str">
            <v>Family Intervention Specialist</v>
          </cell>
        </row>
        <row r="144">
          <cell r="D144" t="str">
            <v>Finance Manager</v>
          </cell>
        </row>
        <row r="145">
          <cell r="D145" t="str">
            <v>Finance Manager, Sr</v>
          </cell>
        </row>
        <row r="146">
          <cell r="D146" t="str">
            <v>Finance Specialist 1</v>
          </cell>
        </row>
        <row r="147">
          <cell r="D147" t="str">
            <v>Finance Specialist 2</v>
          </cell>
        </row>
        <row r="148">
          <cell r="D148" t="str">
            <v>Finance Specialist/Sr</v>
          </cell>
        </row>
        <row r="149">
          <cell r="D149" t="str">
            <v>Finance Supervisor</v>
          </cell>
        </row>
        <row r="150">
          <cell r="D150" t="str">
            <v>Finance Technician</v>
          </cell>
        </row>
        <row r="151">
          <cell r="D151" t="str">
            <v>Fleet &amp; Support Services Spec</v>
          </cell>
        </row>
        <row r="152">
          <cell r="D152" t="str">
            <v>Fleet Maintenance Supervisor</v>
          </cell>
        </row>
        <row r="153">
          <cell r="D153" t="str">
            <v>Fleet Maintenance Technician 1</v>
          </cell>
        </row>
        <row r="154">
          <cell r="D154" t="str">
            <v>Fleet Maintenance Technician 2</v>
          </cell>
        </row>
        <row r="155">
          <cell r="D155" t="str">
            <v>Fleet Maintenance Technician 3</v>
          </cell>
        </row>
        <row r="156">
          <cell r="D156" t="str">
            <v>Food Service Worker</v>
          </cell>
        </row>
        <row r="157">
          <cell r="D157" t="str">
            <v>GIS Cartographer</v>
          </cell>
        </row>
        <row r="158">
          <cell r="D158" t="str">
            <v>GIS Cartographer/Sr</v>
          </cell>
        </row>
        <row r="159">
          <cell r="D159" t="str">
            <v>Graphic Designer</v>
          </cell>
        </row>
        <row r="160">
          <cell r="D160" t="str">
            <v>Health Assistant 1</v>
          </cell>
        </row>
        <row r="161">
          <cell r="D161" t="str">
            <v>Health Assistant 2</v>
          </cell>
        </row>
        <row r="162">
          <cell r="D162" t="str">
            <v>Health Centers Division Ops Director</v>
          </cell>
        </row>
        <row r="163">
          <cell r="D163" t="str">
            <v>Health Department Director</v>
          </cell>
        </row>
        <row r="164">
          <cell r="D164" t="str">
            <v>Health Educator</v>
          </cell>
        </row>
        <row r="165">
          <cell r="D165" t="str">
            <v>Health Information Technician</v>
          </cell>
        </row>
        <row r="166">
          <cell r="D166" t="str">
            <v>Health Information Technician/Sr</v>
          </cell>
        </row>
        <row r="167">
          <cell r="D167" t="str">
            <v>Health Officer</v>
          </cell>
        </row>
        <row r="168">
          <cell r="D168" t="str">
            <v>Health Policy Analyst, Sr</v>
          </cell>
        </row>
        <row r="169">
          <cell r="D169" t="str">
            <v>Health Services Development Administrato</v>
          </cell>
        </row>
        <row r="170">
          <cell r="D170" t="str">
            <v>Housing Development Specialist</v>
          </cell>
        </row>
        <row r="171">
          <cell r="D171" t="str">
            <v>Human Resources Analyst 1</v>
          </cell>
        </row>
        <row r="172">
          <cell r="D172" t="str">
            <v>Human Resources Analyst 2</v>
          </cell>
        </row>
        <row r="173">
          <cell r="D173" t="str">
            <v>Human Resources Analyst 2</v>
          </cell>
        </row>
        <row r="174">
          <cell r="D174" t="str">
            <v>Human Resources Analyst, Senior</v>
          </cell>
        </row>
        <row r="175">
          <cell r="D175" t="str">
            <v>Human Resources Director</v>
          </cell>
        </row>
        <row r="176">
          <cell r="D176" t="str">
            <v>Human Resources Manager 1</v>
          </cell>
        </row>
        <row r="177">
          <cell r="D177" t="str">
            <v>Human Resources Manager 2</v>
          </cell>
        </row>
        <row r="178">
          <cell r="D178" t="str">
            <v>Human Resources Manager, Senior</v>
          </cell>
        </row>
        <row r="179">
          <cell r="D179" t="str">
            <v>Human Resources Technician</v>
          </cell>
        </row>
        <row r="180">
          <cell r="D180" t="str">
            <v>Human Resources Technician</v>
          </cell>
        </row>
        <row r="181">
          <cell r="D181" t="str">
            <v>Human Services Investigator</v>
          </cell>
        </row>
        <row r="182">
          <cell r="D182" t="str">
            <v>HVAC Assistant</v>
          </cell>
        </row>
        <row r="183">
          <cell r="D183" t="str">
            <v>HVAC Engineer</v>
          </cell>
        </row>
        <row r="184">
          <cell r="D184" t="str">
            <v>ICS Director</v>
          </cell>
        </row>
        <row r="185">
          <cell r="D185" t="str">
            <v>Industrial Appraiser</v>
          </cell>
        </row>
        <row r="186">
          <cell r="D186" t="str">
            <v>Information Specialist 1</v>
          </cell>
        </row>
        <row r="187">
          <cell r="D187" t="str">
            <v>Information Specialist 2</v>
          </cell>
        </row>
        <row r="188">
          <cell r="D188" t="str">
            <v>Information Specialist 3</v>
          </cell>
        </row>
        <row r="189">
          <cell r="D189" t="str">
            <v>Interpreter/On Call</v>
          </cell>
        </row>
        <row r="190">
          <cell r="D190" t="str">
            <v>Inventory/Stores Specialist 1</v>
          </cell>
        </row>
        <row r="191">
          <cell r="D191" t="str">
            <v>Inventory/Stores Specialist 2</v>
          </cell>
        </row>
        <row r="192">
          <cell r="D192" t="str">
            <v>Inventory/Stores Specialist 3</v>
          </cell>
        </row>
        <row r="193">
          <cell r="D193" t="str">
            <v>Investigative Technician</v>
          </cell>
        </row>
        <row r="194">
          <cell r="D194" t="str">
            <v>IT Architect</v>
          </cell>
        </row>
        <row r="195">
          <cell r="D195" t="str">
            <v>IT Business Consultant</v>
          </cell>
        </row>
        <row r="196">
          <cell r="D196" t="str">
            <v>IT Business Consultant/Sr</v>
          </cell>
        </row>
        <row r="197">
          <cell r="D197" t="str">
            <v>IT Manager 1</v>
          </cell>
        </row>
        <row r="198">
          <cell r="D198" t="str">
            <v>IT Manager 2</v>
          </cell>
        </row>
        <row r="199">
          <cell r="D199" t="str">
            <v>IT Manager/Senior</v>
          </cell>
        </row>
        <row r="200">
          <cell r="D200" t="str">
            <v>IT Project Manager 1</v>
          </cell>
        </row>
        <row r="201">
          <cell r="D201" t="str">
            <v>IT Project Manager 2</v>
          </cell>
        </row>
        <row r="202">
          <cell r="D202" t="str">
            <v>IT Security Manager</v>
          </cell>
        </row>
        <row r="203">
          <cell r="D203" t="str">
            <v>IT Supervisor</v>
          </cell>
        </row>
        <row r="204">
          <cell r="D204" t="str">
            <v>Juvenile Counseling Assistant</v>
          </cell>
        </row>
        <row r="205">
          <cell r="D205" t="str">
            <v>Juvenile Counselor</v>
          </cell>
        </row>
        <row r="206">
          <cell r="D206" t="str">
            <v>Laborer</v>
          </cell>
        </row>
        <row r="207">
          <cell r="D207" t="str">
            <v>Law Clerk</v>
          </cell>
        </row>
        <row r="208">
          <cell r="D208" t="str">
            <v>Legal Assistant 1</v>
          </cell>
        </row>
        <row r="209">
          <cell r="D209" t="str">
            <v>Legal Assistant 1/NR</v>
          </cell>
        </row>
        <row r="210">
          <cell r="D210" t="str">
            <v>Legal Assistant 2</v>
          </cell>
        </row>
        <row r="211">
          <cell r="D211" t="str">
            <v>Legal Assistant 2/NR</v>
          </cell>
        </row>
        <row r="212">
          <cell r="D212" t="str">
            <v>Legal Assistant, SR/NR</v>
          </cell>
        </row>
        <row r="213">
          <cell r="D213" t="str">
            <v>Legal Assistant/Sr</v>
          </cell>
        </row>
        <row r="214">
          <cell r="D214" t="str">
            <v>Librarian</v>
          </cell>
        </row>
        <row r="215">
          <cell r="D215" t="str">
            <v>Library Administrator</v>
          </cell>
        </row>
        <row r="216">
          <cell r="D216" t="str">
            <v>Library Assistant</v>
          </cell>
        </row>
        <row r="217">
          <cell r="D217" t="str">
            <v>Library Clerk</v>
          </cell>
        </row>
        <row r="218">
          <cell r="D218" t="str">
            <v>Library Director of Digital Strategies</v>
          </cell>
        </row>
        <row r="219">
          <cell r="D219" t="str">
            <v>Library Manager, Senior</v>
          </cell>
        </row>
        <row r="220">
          <cell r="D220" t="str">
            <v>Library Manager/Branch</v>
          </cell>
        </row>
        <row r="221">
          <cell r="D221" t="str">
            <v>Library Outreach Specialist</v>
          </cell>
        </row>
        <row r="222">
          <cell r="D222" t="str">
            <v>Library Page</v>
          </cell>
        </row>
        <row r="223">
          <cell r="D223" t="str">
            <v>Library Safety and Security Manager</v>
          </cell>
        </row>
        <row r="224">
          <cell r="D224" t="str">
            <v>Library Supervisor</v>
          </cell>
        </row>
        <row r="225">
          <cell r="D225" t="str">
            <v>Lieutenant</v>
          </cell>
        </row>
        <row r="226">
          <cell r="D226" t="str">
            <v>Lieutenant/Corrections</v>
          </cell>
        </row>
        <row r="227">
          <cell r="D227" t="str">
            <v>Lighting Technician</v>
          </cell>
        </row>
        <row r="228">
          <cell r="D228" t="str">
            <v>Locksmith</v>
          </cell>
        </row>
        <row r="229">
          <cell r="D229" t="str">
            <v>Logistics Evidence Tech</v>
          </cell>
        </row>
        <row r="230">
          <cell r="D230" t="str">
            <v>M &amp; F Counselor Associate</v>
          </cell>
        </row>
        <row r="231">
          <cell r="D231" t="str">
            <v>Maintenance Specialist 1</v>
          </cell>
        </row>
        <row r="232">
          <cell r="D232" t="str">
            <v>Maintenance Specialist 2</v>
          </cell>
        </row>
        <row r="233">
          <cell r="D233" t="str">
            <v>Maintenance Specialist Apprentice</v>
          </cell>
        </row>
        <row r="234">
          <cell r="D234" t="str">
            <v>Maintenance Specialist/Sr</v>
          </cell>
        </row>
        <row r="235">
          <cell r="D235" t="str">
            <v>Maintenance Worker</v>
          </cell>
        </row>
        <row r="236">
          <cell r="D236" t="str">
            <v>Management Assistant</v>
          </cell>
        </row>
        <row r="237">
          <cell r="D237" t="str">
            <v>Manager 2</v>
          </cell>
        </row>
        <row r="238">
          <cell r="D238" t="str">
            <v>Manager, Sr</v>
          </cell>
        </row>
        <row r="239">
          <cell r="D239" t="str">
            <v>Marriage And Family Counselor</v>
          </cell>
        </row>
        <row r="240">
          <cell r="D240" t="str">
            <v>MCSO Corrections Program Admin</v>
          </cell>
        </row>
        <row r="241">
          <cell r="D241" t="str">
            <v>Mcso Records Coordinator</v>
          </cell>
        </row>
        <row r="242">
          <cell r="D242" t="str">
            <v>Mcso Records Technician</v>
          </cell>
        </row>
        <row r="243">
          <cell r="D243" t="str">
            <v>Medical Director</v>
          </cell>
        </row>
        <row r="244">
          <cell r="D244" t="str">
            <v>Medical Laboratory Technician</v>
          </cell>
        </row>
        <row r="245">
          <cell r="D245" t="str">
            <v>Medical Technologist</v>
          </cell>
        </row>
        <row r="246">
          <cell r="D246" t="str">
            <v>Medication Aide/Cna</v>
          </cell>
        </row>
        <row r="247">
          <cell r="D247" t="str">
            <v>Mental Health Consultant</v>
          </cell>
        </row>
        <row r="248">
          <cell r="D248" t="str">
            <v>Mental Health Director</v>
          </cell>
        </row>
        <row r="249">
          <cell r="D249" t="str">
            <v>Motor Pool Attendant</v>
          </cell>
        </row>
        <row r="250">
          <cell r="D250" t="str">
            <v>Multimedia/Video Production Specia</v>
          </cell>
        </row>
        <row r="251">
          <cell r="D251" t="str">
            <v>Network Administrator/Sr</v>
          </cell>
        </row>
        <row r="252">
          <cell r="D252" t="str">
            <v>Nuisance Enforcement Officer</v>
          </cell>
        </row>
        <row r="253">
          <cell r="D253" t="str">
            <v>Nursing Development Consultant</v>
          </cell>
        </row>
        <row r="254">
          <cell r="D254" t="str">
            <v>Nursing Director</v>
          </cell>
        </row>
        <row r="255">
          <cell r="D255" t="str">
            <v>Nursing Supervisor</v>
          </cell>
        </row>
        <row r="256">
          <cell r="D256" t="str">
            <v>Nutrition Assistant</v>
          </cell>
        </row>
        <row r="257">
          <cell r="D257" t="str">
            <v>Nutrition Services Manager</v>
          </cell>
        </row>
        <row r="258">
          <cell r="D258" t="str">
            <v>Nutrition Supervisor</v>
          </cell>
        </row>
        <row r="259">
          <cell r="D259" t="str">
            <v>Office Assist 2/NR</v>
          </cell>
        </row>
        <row r="260">
          <cell r="D260" t="str">
            <v>Office Assistant 1</v>
          </cell>
        </row>
        <row r="261">
          <cell r="D261" t="str">
            <v>Office Assistant 2</v>
          </cell>
        </row>
        <row r="262">
          <cell r="D262" t="str">
            <v>Office Assistant SR/NR</v>
          </cell>
        </row>
        <row r="263">
          <cell r="D263" t="str">
            <v>Office Assistant/Sr</v>
          </cell>
        </row>
        <row r="264">
          <cell r="D264" t="str">
            <v>Operations Administrator</v>
          </cell>
        </row>
        <row r="265">
          <cell r="D265" t="str">
            <v>Operations Process Specialist</v>
          </cell>
        </row>
        <row r="266">
          <cell r="D266" t="str">
            <v>Operations Supervisor</v>
          </cell>
        </row>
        <row r="267">
          <cell r="D267" t="str">
            <v>Paralegal</v>
          </cell>
        </row>
        <row r="268">
          <cell r="D268" t="str">
            <v>Pathologist Assistant</v>
          </cell>
        </row>
        <row r="269">
          <cell r="D269" t="str">
            <v>Payroll Specialist</v>
          </cell>
        </row>
        <row r="270">
          <cell r="D270" t="str">
            <v>Peer Support Specialist</v>
          </cell>
        </row>
        <row r="271">
          <cell r="D271" t="str">
            <v>Pharmacist</v>
          </cell>
        </row>
        <row r="272">
          <cell r="D272" t="str">
            <v>Pharmacy &amp; Clinic Sup Services Director</v>
          </cell>
        </row>
        <row r="273">
          <cell r="D273" t="str">
            <v>Pharmacy Technician</v>
          </cell>
        </row>
        <row r="274">
          <cell r="D274" t="str">
            <v>Physician</v>
          </cell>
        </row>
        <row r="275">
          <cell r="D275" t="str">
            <v>Planner</v>
          </cell>
        </row>
        <row r="276">
          <cell r="D276" t="str">
            <v>Planner/Principal</v>
          </cell>
        </row>
        <row r="277">
          <cell r="D277" t="str">
            <v>Planner/Sr</v>
          </cell>
        </row>
        <row r="278">
          <cell r="D278" t="str">
            <v>Principal Investigator</v>
          </cell>
        </row>
        <row r="279">
          <cell r="D279" t="str">
            <v>Principal Investigator Manager</v>
          </cell>
        </row>
        <row r="280">
          <cell r="D280" t="str">
            <v>Printing Specialist</v>
          </cell>
        </row>
        <row r="281">
          <cell r="D281" t="str">
            <v>Procurement Analyst</v>
          </cell>
        </row>
        <row r="282">
          <cell r="D282" t="str">
            <v>Procurement Analyst/Sr</v>
          </cell>
        </row>
        <row r="283">
          <cell r="D283" t="str">
            <v>Procurement Associate</v>
          </cell>
        </row>
        <row r="284">
          <cell r="D284" t="str">
            <v>Production Assistant</v>
          </cell>
        </row>
        <row r="285">
          <cell r="D285" t="str">
            <v>Production Supervisor</v>
          </cell>
        </row>
        <row r="286">
          <cell r="D286" t="str">
            <v>Program Aide</v>
          </cell>
        </row>
        <row r="287">
          <cell r="D287" t="str">
            <v>Program Communications Coordinator</v>
          </cell>
        </row>
        <row r="288">
          <cell r="D288" t="str">
            <v>Program Communications Specialist</v>
          </cell>
        </row>
        <row r="289">
          <cell r="D289" t="str">
            <v>Program Coordinator</v>
          </cell>
        </row>
        <row r="290">
          <cell r="D290" t="str">
            <v>Program Education Aide</v>
          </cell>
        </row>
        <row r="291">
          <cell r="D291" t="str">
            <v>Program Manager 1</v>
          </cell>
        </row>
        <row r="292">
          <cell r="D292" t="str">
            <v>Program Specialist</v>
          </cell>
        </row>
        <row r="293">
          <cell r="D293" t="str">
            <v>Program Specialist/Sr</v>
          </cell>
        </row>
        <row r="294">
          <cell r="D294" t="str">
            <v>Program Supervisor</v>
          </cell>
        </row>
        <row r="295">
          <cell r="D295" t="str">
            <v>Program Technician</v>
          </cell>
        </row>
        <row r="296">
          <cell r="D296" t="str">
            <v>Project Manager Represented (6063)</v>
          </cell>
        </row>
        <row r="297">
          <cell r="D297" t="str">
            <v>Project Manager Non Represented (9063)</v>
          </cell>
        </row>
        <row r="298">
          <cell r="D298" t="str">
            <v>Property Appraiser 1</v>
          </cell>
        </row>
        <row r="299">
          <cell r="D299" t="str">
            <v>Property Appraiser 2</v>
          </cell>
        </row>
        <row r="300">
          <cell r="D300" t="str">
            <v>Property Management Specialist</v>
          </cell>
        </row>
        <row r="301">
          <cell r="D301" t="str">
            <v>Property Management Specialist/Sr</v>
          </cell>
        </row>
        <row r="302">
          <cell r="D302" t="str">
            <v>Psychiatrist</v>
          </cell>
        </row>
        <row r="303">
          <cell r="D303" t="str">
            <v>Public Affairs Coordinator</v>
          </cell>
        </row>
        <row r="304">
          <cell r="D304" t="str">
            <v>Public Health Ecologist</v>
          </cell>
        </row>
        <row r="305">
          <cell r="D305" t="str">
            <v>Public Health Vector Specialist</v>
          </cell>
        </row>
        <row r="306">
          <cell r="D306" t="str">
            <v>Public Relations Coordinator</v>
          </cell>
        </row>
        <row r="307">
          <cell r="D307" t="str">
            <v>Quality Manager</v>
          </cell>
        </row>
        <row r="308">
          <cell r="D308" t="str">
            <v>Records Administration Asst</v>
          </cell>
        </row>
        <row r="309">
          <cell r="D309" t="str">
            <v>Records Administrator</v>
          </cell>
        </row>
        <row r="310">
          <cell r="D310" t="str">
            <v>Records Technician</v>
          </cell>
        </row>
        <row r="311">
          <cell r="D311" t="str">
            <v>Research Scientist</v>
          </cell>
        </row>
        <row r="312">
          <cell r="D312" t="str">
            <v>Research/Evaluation Analyst 1</v>
          </cell>
        </row>
        <row r="313">
          <cell r="D313" t="str">
            <v>Research/Evaluation Analyst 2</v>
          </cell>
        </row>
        <row r="314">
          <cell r="D314" t="str">
            <v>Research/Evaluation Analyst, Senior Nr</v>
          </cell>
        </row>
        <row r="315">
          <cell r="D315" t="str">
            <v>Research/Evaluation Analyst/Sr</v>
          </cell>
        </row>
        <row r="316">
          <cell r="D316" t="str">
            <v>Right-Of-Way Permits Specialist</v>
          </cell>
        </row>
        <row r="317">
          <cell r="D317" t="str">
            <v>Road Operations Supervisor</v>
          </cell>
        </row>
        <row r="318">
          <cell r="D318" t="str">
            <v>SAP Developer</v>
          </cell>
        </row>
        <row r="319">
          <cell r="D319" t="str">
            <v>SAP Developer Sr</v>
          </cell>
        </row>
        <row r="320">
          <cell r="D320" t="str">
            <v>Secure Treatment Services Specialist</v>
          </cell>
        </row>
        <row r="321">
          <cell r="D321" t="str">
            <v>Sewing Specialist</v>
          </cell>
        </row>
        <row r="322">
          <cell r="D322" t="str">
            <v>Shelver/On Call</v>
          </cell>
        </row>
        <row r="323">
          <cell r="D323" t="str">
            <v>Sign Fabricator</v>
          </cell>
        </row>
        <row r="324">
          <cell r="D324" t="str">
            <v>Striper Operator</v>
          </cell>
        </row>
        <row r="325">
          <cell r="D325" t="str">
            <v>Support Enforcement Agent</v>
          </cell>
        </row>
        <row r="326">
          <cell r="D326" t="str">
            <v>Survey Specialist</v>
          </cell>
        </row>
        <row r="327">
          <cell r="D327" t="str">
            <v>Survey Supervisor</v>
          </cell>
        </row>
        <row r="328">
          <cell r="D328" t="str">
            <v>Systems Administrator</v>
          </cell>
        </row>
        <row r="329">
          <cell r="D329" t="str">
            <v>Systems Administrator/Sr</v>
          </cell>
        </row>
        <row r="330">
          <cell r="D330" t="str">
            <v>Tax Exemption Specialist</v>
          </cell>
        </row>
        <row r="331">
          <cell r="D331" t="str">
            <v>Temporary Worker</v>
          </cell>
        </row>
        <row r="332">
          <cell r="D332" t="str">
            <v>Transportation Planning Specialist</v>
          </cell>
        </row>
        <row r="333">
          <cell r="D333" t="str">
            <v>Transportation Project Specialist</v>
          </cell>
        </row>
        <row r="334">
          <cell r="D334" t="str">
            <v>Undersheriff</v>
          </cell>
        </row>
        <row r="335">
          <cell r="D335" t="str">
            <v>Veterans Services Officer</v>
          </cell>
        </row>
        <row r="336">
          <cell r="D336" t="str">
            <v>Veterinarian</v>
          </cell>
        </row>
        <row r="337">
          <cell r="D337" t="str">
            <v>Veterinary Technician</v>
          </cell>
        </row>
        <row r="338">
          <cell r="D338" t="str">
            <v>Victim Advocate</v>
          </cell>
        </row>
        <row r="339">
          <cell r="D339" t="str">
            <v>Weatherization Inspector</v>
          </cell>
        </row>
        <row r="340">
          <cell r="D340" t="str">
            <v>X-Ray Technician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 Ups &amp; Drop Downs"/>
      <sheetName val="Variables "/>
      <sheetName val="Ext Utility "/>
      <sheetName val="Capital Cash Transfer Calc"/>
      <sheetName val="Allocation Amounts Figures"/>
      <sheetName val="Workbook Overview.Instructions"/>
      <sheetName val="Wage Table"/>
      <sheetName val="FY17 Revised"/>
      <sheetName val="1. NonPersonnel OT&amp;Premium"/>
      <sheetName val="2. Reorg Positions"/>
      <sheetName val="3. Add Temp $"/>
      <sheetName val="4. Add LDA $"/>
      <sheetName val="5. Add New Positions"/>
      <sheetName val="6.Eliminate Positions"/>
      <sheetName val="7. Chng Position FTE, JCN or $ "/>
      <sheetName val="8. Revenue "/>
      <sheetName val="Trades &amp; PM Big 3 Bldg Detail"/>
      <sheetName val=" Sample OT Calc"/>
      <sheetName val="Sample Premium Calc"/>
      <sheetName val="Sum Actual"/>
      <sheetName val="FY16 FY15 FTE by CC"/>
      <sheetName val="OT Premium Ben+Ins "/>
      <sheetName val="Fund 3505 Rev + Exp"/>
      <sheetName val="All CCs Revenue"/>
      <sheetName val="All CCs Expense"/>
      <sheetName val="902000"/>
      <sheetName val="902085"/>
      <sheetName val="902201"/>
      <sheetName val="902204"/>
      <sheetName val="902205"/>
      <sheetName val="902206"/>
      <sheetName val="902207"/>
      <sheetName val="902209"/>
      <sheetName val="902210"/>
      <sheetName val="902211"/>
      <sheetName val="902212"/>
      <sheetName val="902350"/>
      <sheetName val="902395"/>
      <sheetName val="902400"/>
      <sheetName val="902410"/>
      <sheetName val="902500"/>
      <sheetName val="902510"/>
      <sheetName val="902575"/>
      <sheetName val="Unbudgetted"/>
      <sheetName val="2015 Enhanced"/>
    </sheetNames>
    <sheetDataSet>
      <sheetData sheetId="0">
        <row r="1">
          <cell r="D1">
            <v>0</v>
          </cell>
          <cell r="G1">
            <v>0</v>
          </cell>
          <cell r="J1">
            <v>0</v>
          </cell>
        </row>
        <row r="2">
          <cell r="D2">
            <v>902000</v>
          </cell>
          <cell r="G2" t="str">
            <v>Administrative Analyst (6033)</v>
          </cell>
          <cell r="J2">
            <v>700003</v>
          </cell>
        </row>
        <row r="3">
          <cell r="D3">
            <v>902085</v>
          </cell>
          <cell r="G3" t="str">
            <v>Administrative Analyst (9006)</v>
          </cell>
          <cell r="J3">
            <v>700009</v>
          </cell>
        </row>
        <row r="4">
          <cell r="D4">
            <v>902201</v>
          </cell>
          <cell r="G4" t="str">
            <v>Administrative Analyst, Senior (9005)</v>
          </cell>
          <cell r="J4">
            <v>700146</v>
          </cell>
        </row>
        <row r="5">
          <cell r="D5">
            <v>902204</v>
          </cell>
          <cell r="G5" t="str">
            <v>Administrative Assistant (6054)</v>
          </cell>
          <cell r="J5">
            <v>700240</v>
          </cell>
        </row>
        <row r="6">
          <cell r="D6">
            <v>902205</v>
          </cell>
          <cell r="G6" t="str">
            <v>Administrative Serv Officer (9607)</v>
          </cell>
          <cell r="J6">
            <v>700254</v>
          </cell>
        </row>
        <row r="7">
          <cell r="D7">
            <v>902206</v>
          </cell>
          <cell r="G7" t="str">
            <v>Administrative Specialist (6005)</v>
          </cell>
          <cell r="J7">
            <v>700439</v>
          </cell>
        </row>
        <row r="8">
          <cell r="D8">
            <v>902207</v>
          </cell>
          <cell r="G8" t="str">
            <v>Administrative Specialist/Nr (9634)</v>
          </cell>
          <cell r="J8">
            <v>700514</v>
          </cell>
        </row>
        <row r="9">
          <cell r="D9">
            <v>902209</v>
          </cell>
          <cell r="G9" t="str">
            <v>Alarm Technician (6155)</v>
          </cell>
          <cell r="J9">
            <v>700620</v>
          </cell>
        </row>
        <row r="10">
          <cell r="D10">
            <v>902210</v>
          </cell>
          <cell r="G10" t="str">
            <v>Building Automation System Special (6122)</v>
          </cell>
          <cell r="J10">
            <v>700628</v>
          </cell>
        </row>
        <row r="11">
          <cell r="D11">
            <v>902350</v>
          </cell>
          <cell r="G11" t="str">
            <v>Carpenter (6147)</v>
          </cell>
          <cell r="J11">
            <v>700697</v>
          </cell>
        </row>
        <row r="12">
          <cell r="D12">
            <v>902395</v>
          </cell>
          <cell r="G12" t="str">
            <v>Contract Specialist (6015)</v>
          </cell>
          <cell r="J12">
            <v>700794</v>
          </cell>
        </row>
        <row r="13">
          <cell r="D13">
            <v>902400</v>
          </cell>
          <cell r="G13" t="str">
            <v>Contract Specialist/Sr (6031)</v>
          </cell>
          <cell r="J13">
            <v>700856</v>
          </cell>
        </row>
        <row r="14">
          <cell r="D14">
            <v>902410</v>
          </cell>
          <cell r="G14" t="str">
            <v>Contract Technician (6011)</v>
          </cell>
          <cell r="J14">
            <v>701137</v>
          </cell>
        </row>
        <row r="15">
          <cell r="D15">
            <v>902500</v>
          </cell>
          <cell r="G15" t="str">
            <v>County Engineer (9676)</v>
          </cell>
          <cell r="J15">
            <v>701248</v>
          </cell>
        </row>
        <row r="16">
          <cell r="D16">
            <v>902515</v>
          </cell>
          <cell r="G16" t="str">
            <v>Data Analyst (6073)</v>
          </cell>
          <cell r="J16">
            <v>701512</v>
          </cell>
        </row>
        <row r="17">
          <cell r="D17">
            <v>902575</v>
          </cell>
          <cell r="G17" t="str">
            <v>Data Analyst/Sr (6456)</v>
          </cell>
          <cell r="J17">
            <v>701534</v>
          </cell>
        </row>
        <row r="18">
          <cell r="D18">
            <v>902211</v>
          </cell>
          <cell r="G18" t="str">
            <v>Data Technician (6074)</v>
          </cell>
          <cell r="J18">
            <v>701672</v>
          </cell>
        </row>
        <row r="19">
          <cell r="D19">
            <v>902212</v>
          </cell>
          <cell r="G19" t="str">
            <v>Deputy Director (9619)</v>
          </cell>
          <cell r="J19">
            <v>701747</v>
          </cell>
        </row>
        <row r="20">
          <cell r="D20">
            <v>902510</v>
          </cell>
          <cell r="G20" t="str">
            <v>Division Director 1 (9601)</v>
          </cell>
          <cell r="J20">
            <v>701754</v>
          </cell>
        </row>
        <row r="21">
          <cell r="G21" t="str">
            <v>Division Director 2 (9602)</v>
          </cell>
          <cell r="J21">
            <v>701759</v>
          </cell>
        </row>
        <row r="22">
          <cell r="G22" t="str">
            <v>Electrician (3061)</v>
          </cell>
          <cell r="J22">
            <v>702119</v>
          </cell>
        </row>
        <row r="23">
          <cell r="G23" t="str">
            <v>Electronic Technician (6143)</v>
          </cell>
          <cell r="J23">
            <v>702279</v>
          </cell>
        </row>
        <row r="24">
          <cell r="G24" t="str">
            <v>Electronic Technician Asst (6142)</v>
          </cell>
          <cell r="J24">
            <v>702389</v>
          </cell>
        </row>
        <row r="25">
          <cell r="G25" t="str">
            <v>Electronic Technician/Chief (6144)</v>
          </cell>
          <cell r="J25">
            <v>702767</v>
          </cell>
        </row>
        <row r="26">
          <cell r="G26" t="str">
            <v>Engineer 1(Intern) (6235)</v>
          </cell>
          <cell r="J26">
            <v>702890</v>
          </cell>
        </row>
        <row r="27">
          <cell r="G27" t="str">
            <v>Engineer 2 (6236)</v>
          </cell>
          <cell r="J27">
            <v>702893</v>
          </cell>
        </row>
        <row r="28">
          <cell r="G28" t="str">
            <v>Engineer 3 (6311)</v>
          </cell>
          <cell r="J28">
            <v>703059</v>
          </cell>
        </row>
        <row r="29">
          <cell r="G29" t="str">
            <v>Engineer 3 (6311)</v>
          </cell>
          <cell r="J29">
            <v>703063</v>
          </cell>
        </row>
        <row r="30">
          <cell r="G30" t="str">
            <v>Executive Advisor (9711)</v>
          </cell>
          <cell r="J30">
            <v>703116</v>
          </cell>
        </row>
        <row r="31">
          <cell r="G31" t="str">
            <v>Fac Maint Dispatch/Scheduler (6097)</v>
          </cell>
          <cell r="J31">
            <v>703241</v>
          </cell>
        </row>
        <row r="32">
          <cell r="G32" t="str">
            <v>Facilities &amp; Property Mgnt Division Dir (9679)</v>
          </cell>
          <cell r="J32">
            <v>703870</v>
          </cell>
        </row>
        <row r="33">
          <cell r="G33" t="str">
            <v>Facilities Specialist 1 (6010)</v>
          </cell>
          <cell r="J33">
            <v>703890</v>
          </cell>
        </row>
        <row r="34">
          <cell r="G34" t="str">
            <v>Facilities Specialist 2 (6017)</v>
          </cell>
          <cell r="J34">
            <v>703915</v>
          </cell>
        </row>
        <row r="35">
          <cell r="G35" t="str">
            <v>Facilities Specialist 3 (6016)</v>
          </cell>
          <cell r="J35">
            <v>703918</v>
          </cell>
        </row>
        <row r="36">
          <cell r="G36" t="str">
            <v>Facilities Strategic Plan &amp; Proj Mgr (9149)</v>
          </cell>
          <cell r="J36">
            <v>703921</v>
          </cell>
        </row>
        <row r="37">
          <cell r="G37" t="str">
            <v>Finance Specialist/Sr (6032)</v>
          </cell>
          <cell r="J37">
            <v>703973</v>
          </cell>
        </row>
        <row r="38">
          <cell r="G38" t="str">
            <v>HVAC Assistant (6123)</v>
          </cell>
          <cell r="J38">
            <v>704119</v>
          </cell>
        </row>
        <row r="39">
          <cell r="G39" t="str">
            <v>HVAC Engineer (6121)</v>
          </cell>
          <cell r="J39">
            <v>704415</v>
          </cell>
        </row>
        <row r="40">
          <cell r="G40" t="str">
            <v>Lighting Technician (6100)</v>
          </cell>
          <cell r="J40">
            <v>704417</v>
          </cell>
        </row>
        <row r="41">
          <cell r="G41" t="str">
            <v>Locksmith (6149)</v>
          </cell>
          <cell r="J41">
            <v>704472</v>
          </cell>
        </row>
        <row r="42">
          <cell r="G42" t="str">
            <v>Management Assistant (9710)</v>
          </cell>
          <cell r="J42">
            <v>704512</v>
          </cell>
        </row>
        <row r="43">
          <cell r="G43" t="str">
            <v>Manager 2 (9364)</v>
          </cell>
          <cell r="J43">
            <v>704514</v>
          </cell>
        </row>
        <row r="44">
          <cell r="G44" t="str">
            <v>Manager, Sr (9365)</v>
          </cell>
          <cell r="J44">
            <v>704819</v>
          </cell>
        </row>
        <row r="45">
          <cell r="G45" t="str">
            <v>Office Assist 2/NR (9011)</v>
          </cell>
          <cell r="J45">
            <v>704837</v>
          </cell>
        </row>
        <row r="46">
          <cell r="G46" t="str">
            <v>Office Assistant 1 (6000)</v>
          </cell>
          <cell r="J46">
            <v>704867</v>
          </cell>
        </row>
        <row r="47">
          <cell r="G47" t="str">
            <v>Office Assistant 2 (6001)</v>
          </cell>
          <cell r="J47">
            <v>705063</v>
          </cell>
        </row>
        <row r="48">
          <cell r="G48" t="str">
            <v>Office Assistant SR/NR (9636)</v>
          </cell>
          <cell r="J48">
            <v>705078</v>
          </cell>
        </row>
        <row r="49">
          <cell r="G49" t="str">
            <v>Office Assistant/Sr (6002)</v>
          </cell>
          <cell r="J49">
            <v>705146</v>
          </cell>
        </row>
        <row r="50">
          <cell r="G50" t="str">
            <v>Operations Administrator (9720)</v>
          </cell>
          <cell r="J50">
            <v>705207</v>
          </cell>
        </row>
        <row r="51">
          <cell r="G51" t="str">
            <v>Operations Supervisor (9025)</v>
          </cell>
          <cell r="J51">
            <v>705228</v>
          </cell>
        </row>
        <row r="52">
          <cell r="G52" t="str">
            <v>Program Coordinator (6022)</v>
          </cell>
          <cell r="J52">
            <v>705277</v>
          </cell>
        </row>
        <row r="53">
          <cell r="G53" t="str">
            <v>Program Manager 1 (9615)</v>
          </cell>
          <cell r="J53">
            <v>705289</v>
          </cell>
        </row>
        <row r="54">
          <cell r="G54" t="str">
            <v>Program Specialist (6021)</v>
          </cell>
          <cell r="J54">
            <v>705370</v>
          </cell>
        </row>
        <row r="55">
          <cell r="G55" t="str">
            <v>Program Specialist/Sr (6088)</v>
          </cell>
          <cell r="J55">
            <v>705378</v>
          </cell>
        </row>
        <row r="56">
          <cell r="G56" t="str">
            <v>Program Supervisor (9361)</v>
          </cell>
          <cell r="J56">
            <v>705379</v>
          </cell>
        </row>
        <row r="57">
          <cell r="G57" t="str">
            <v>Program Technician (6020)</v>
          </cell>
          <cell r="J57">
            <v>705385</v>
          </cell>
        </row>
        <row r="58">
          <cell r="G58" t="str">
            <v>Project Manager (6063)</v>
          </cell>
          <cell r="J58">
            <v>705443</v>
          </cell>
        </row>
        <row r="59">
          <cell r="G59" t="str">
            <v>Project Manager (9063)</v>
          </cell>
          <cell r="J59">
            <v>705573</v>
          </cell>
        </row>
        <row r="60">
          <cell r="G60" t="str">
            <v>Property Management Specialist (6113)</v>
          </cell>
          <cell r="J60">
            <v>705691</v>
          </cell>
        </row>
        <row r="61">
          <cell r="G61" t="str">
            <v>Property Management Specialist/Sr (6114)</v>
          </cell>
          <cell r="J61">
            <v>705751</v>
          </cell>
        </row>
        <row r="62">
          <cell r="J62">
            <v>705794</v>
          </cell>
        </row>
        <row r="63">
          <cell r="J63">
            <v>705903</v>
          </cell>
        </row>
        <row r="64">
          <cell r="J64">
            <v>706048</v>
          </cell>
        </row>
        <row r="65">
          <cell r="J65">
            <v>706054</v>
          </cell>
        </row>
        <row r="66">
          <cell r="J66">
            <v>706068</v>
          </cell>
        </row>
        <row r="67">
          <cell r="J67">
            <v>706138</v>
          </cell>
        </row>
        <row r="68">
          <cell r="J68">
            <v>706215</v>
          </cell>
        </row>
        <row r="69">
          <cell r="J69">
            <v>706243</v>
          </cell>
        </row>
        <row r="70">
          <cell r="J70">
            <v>706246</v>
          </cell>
        </row>
        <row r="71">
          <cell r="J71">
            <v>706248</v>
          </cell>
        </row>
        <row r="72">
          <cell r="J72">
            <v>706820</v>
          </cell>
        </row>
        <row r="73">
          <cell r="J73">
            <v>706821</v>
          </cell>
        </row>
        <row r="74">
          <cell r="J74">
            <v>706822</v>
          </cell>
        </row>
        <row r="75">
          <cell r="J75">
            <v>706936</v>
          </cell>
        </row>
        <row r="76">
          <cell r="J76">
            <v>707122</v>
          </cell>
        </row>
        <row r="77">
          <cell r="J77">
            <v>707211</v>
          </cell>
        </row>
        <row r="78">
          <cell r="J78">
            <v>707807</v>
          </cell>
        </row>
        <row r="79">
          <cell r="J79">
            <v>708312</v>
          </cell>
        </row>
        <row r="80">
          <cell r="J80">
            <v>710013</v>
          </cell>
        </row>
        <row r="81">
          <cell r="J81">
            <v>710033</v>
          </cell>
        </row>
        <row r="82">
          <cell r="J82">
            <v>710034</v>
          </cell>
        </row>
        <row r="83">
          <cell r="J83">
            <v>711401</v>
          </cell>
        </row>
        <row r="84">
          <cell r="J84">
            <v>712710</v>
          </cell>
        </row>
        <row r="85">
          <cell r="J85">
            <v>714564</v>
          </cell>
        </row>
        <row r="86">
          <cell r="J86">
            <v>715624</v>
          </cell>
        </row>
        <row r="87">
          <cell r="J87">
            <v>715721</v>
          </cell>
        </row>
        <row r="88">
          <cell r="J88">
            <v>716131</v>
          </cell>
        </row>
        <row r="89">
          <cell r="J89">
            <v>716201</v>
          </cell>
        </row>
        <row r="90">
          <cell r="J90">
            <v>716282</v>
          </cell>
        </row>
        <row r="91">
          <cell r="J91">
            <v>716283</v>
          </cell>
        </row>
        <row r="92">
          <cell r="J92">
            <v>716574</v>
          </cell>
        </row>
        <row r="93">
          <cell r="J93">
            <v>716672</v>
          </cell>
        </row>
        <row r="94">
          <cell r="J94">
            <v>716676</v>
          </cell>
        </row>
        <row r="95">
          <cell r="J95">
            <v>716677</v>
          </cell>
        </row>
        <row r="96">
          <cell r="J96">
            <v>716678</v>
          </cell>
        </row>
        <row r="97">
          <cell r="J97" t="str">
            <v>717286-2</v>
          </cell>
        </row>
        <row r="98">
          <cell r="J98">
            <v>717451</v>
          </cell>
        </row>
        <row r="99">
          <cell r="J99">
            <v>717452</v>
          </cell>
        </row>
        <row r="100">
          <cell r="J100">
            <v>717453</v>
          </cell>
        </row>
        <row r="101">
          <cell r="J101">
            <v>717454</v>
          </cell>
        </row>
        <row r="102">
          <cell r="J102">
            <v>718401</v>
          </cell>
        </row>
        <row r="103">
          <cell r="J103">
            <v>718402</v>
          </cell>
        </row>
        <row r="104">
          <cell r="J104">
            <v>718403</v>
          </cell>
        </row>
        <row r="105">
          <cell r="J105">
            <v>718404</v>
          </cell>
        </row>
        <row r="106">
          <cell r="J106">
            <v>718405</v>
          </cell>
        </row>
        <row r="107">
          <cell r="J107">
            <v>718406</v>
          </cell>
        </row>
        <row r="108">
          <cell r="J108">
            <v>718407</v>
          </cell>
        </row>
        <row r="109">
          <cell r="J109">
            <v>718408</v>
          </cell>
        </row>
        <row r="110">
          <cell r="J110">
            <v>718409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  <sheetName val="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Sheet1"/>
      <sheetName val="Total sqft"/>
      <sheetName val="all budg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/>
      <sheetData sheetId="4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B7">
            <v>13113.97</v>
          </cell>
          <cell r="C7">
            <v>8015.2</v>
          </cell>
          <cell r="D7">
            <v>223.68</v>
          </cell>
          <cell r="F7">
            <v>2305.12</v>
          </cell>
          <cell r="G7">
            <v>686.46</v>
          </cell>
          <cell r="H7">
            <v>3643.34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D8">
            <v>223.68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C11">
            <v>28178.42</v>
          </cell>
          <cell r="D11">
            <v>475.32</v>
          </cell>
          <cell r="F11">
            <v>3542.36</v>
          </cell>
          <cell r="G11">
            <v>2389.3000000000002</v>
          </cell>
          <cell r="H11">
            <v>2406.5100000000002</v>
          </cell>
          <cell r="I11">
            <v>1136.55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B13">
            <v>47979.72</v>
          </cell>
          <cell r="C13">
            <v>31058.28</v>
          </cell>
          <cell r="F13">
            <v>14216.91</v>
          </cell>
          <cell r="G13">
            <v>9953.559999999994</v>
          </cell>
          <cell r="H13">
            <v>9937.2000000000007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C15">
            <v>14320.42</v>
          </cell>
          <cell r="F15">
            <v>6870.77</v>
          </cell>
          <cell r="G15">
            <v>3255.79</v>
          </cell>
          <cell r="H15">
            <v>8045.72</v>
          </cell>
          <cell r="I15">
            <v>572.1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D17">
            <v>15.27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D21">
            <v>116.1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D23">
            <v>102.6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B24">
            <v>20899.259999999998</v>
          </cell>
          <cell r="C24">
            <v>1.1368683772161603E-13</v>
          </cell>
          <cell r="F24">
            <v>5598.68</v>
          </cell>
          <cell r="H24">
            <v>4209.26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D25">
            <v>180.28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B26">
            <v>21931.68</v>
          </cell>
          <cell r="C26">
            <v>47814.27</v>
          </cell>
          <cell r="F26">
            <v>4290.3500000000004</v>
          </cell>
          <cell r="G26">
            <v>3795.16</v>
          </cell>
          <cell r="H26">
            <v>5932.09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B27">
            <v>14575.74</v>
          </cell>
          <cell r="C27">
            <v>1157.1199999999999</v>
          </cell>
          <cell r="F27">
            <v>5026.5600000000004</v>
          </cell>
          <cell r="G27">
            <v>96.47</v>
          </cell>
          <cell r="H27">
            <v>4328.62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B28">
            <v>5147.95</v>
          </cell>
          <cell r="C28">
            <v>9275.0400000000009</v>
          </cell>
          <cell r="D28">
            <v>902.88</v>
          </cell>
          <cell r="F28">
            <v>1666.2</v>
          </cell>
          <cell r="G28">
            <v>848.24</v>
          </cell>
          <cell r="H28">
            <v>2415.27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C29">
            <v>1.1368683772161603E-13</v>
          </cell>
          <cell r="F29">
            <v>13971</v>
          </cell>
          <cell r="H29">
            <v>9569.7199999999993</v>
          </cell>
          <cell r="I29">
            <v>0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C31">
            <v>88597.07</v>
          </cell>
          <cell r="F31">
            <v>10842.74</v>
          </cell>
          <cell r="G31">
            <v>16773.419999999998</v>
          </cell>
          <cell r="H31">
            <v>9093.66</v>
          </cell>
          <cell r="I31">
            <v>18217.53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C32">
            <v>4348.24</v>
          </cell>
          <cell r="F32">
            <v>6968.65</v>
          </cell>
          <cell r="G32">
            <v>362.67</v>
          </cell>
          <cell r="H32">
            <v>9528.9500000000007</v>
          </cell>
          <cell r="I32">
            <v>172.94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C33">
            <v>31703.4</v>
          </cell>
          <cell r="D33">
            <v>2718.9</v>
          </cell>
          <cell r="F33">
            <v>16891.91</v>
          </cell>
          <cell r="G33">
            <v>2870.65</v>
          </cell>
          <cell r="H33">
            <v>10590.06</v>
          </cell>
          <cell r="I33">
            <v>1359.62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C34">
            <v>755.84</v>
          </cell>
          <cell r="F34">
            <v>13651.7</v>
          </cell>
          <cell r="G34">
            <v>63.05</v>
          </cell>
          <cell r="H34">
            <v>9513.11</v>
          </cell>
          <cell r="I34">
            <v>29.93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B38">
            <v>77181.64</v>
          </cell>
          <cell r="C38">
            <v>25351.919999999998</v>
          </cell>
          <cell r="F38">
            <v>18179.25</v>
          </cell>
          <cell r="G38">
            <v>8234.93</v>
          </cell>
          <cell r="H38">
            <v>17424.740000000002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C41">
            <v>7720.32</v>
          </cell>
          <cell r="F41">
            <v>17879.099999999999</v>
          </cell>
          <cell r="G41">
            <v>644.01</v>
          </cell>
          <cell r="H41">
            <v>10417.82</v>
          </cell>
          <cell r="I41">
            <v>303.76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C42">
            <v>21230.880000000001</v>
          </cell>
          <cell r="D42">
            <v>341.1</v>
          </cell>
          <cell r="F42">
            <v>2965.12</v>
          </cell>
          <cell r="G42">
            <v>1771.03</v>
          </cell>
          <cell r="H42">
            <v>2300.2600000000002</v>
          </cell>
          <cell r="I42">
            <v>835.35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D43">
            <v>341.1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C44">
            <v>40060.44</v>
          </cell>
          <cell r="F44">
            <v>13949.04</v>
          </cell>
          <cell r="G44">
            <v>13014.01</v>
          </cell>
          <cell r="H44">
            <v>9572.7800000000007</v>
          </cell>
          <cell r="I44">
            <v>1570.65</v>
          </cell>
          <cell r="J44">
            <v>66657.83</v>
          </cell>
        </row>
        <row r="45">
          <cell r="A45" t="str">
            <v>70913071187713162</v>
          </cell>
          <cell r="B45">
            <v>27119.759999999998</v>
          </cell>
          <cell r="C45">
            <v>8304.82</v>
          </cell>
          <cell r="F45">
            <v>8782.35</v>
          </cell>
          <cell r="G45">
            <v>691.97</v>
          </cell>
          <cell r="H45">
            <v>6802.08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B48">
            <v>102141.6</v>
          </cell>
          <cell r="C48">
            <v>8983.52</v>
          </cell>
          <cell r="F48">
            <v>32813.620000000003</v>
          </cell>
          <cell r="G48">
            <v>2530.65</v>
          </cell>
          <cell r="H48">
            <v>19099.099999999999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B49">
            <v>39049.68</v>
          </cell>
          <cell r="C49">
            <v>17462.22</v>
          </cell>
          <cell r="F49">
            <v>12645.38</v>
          </cell>
          <cell r="G49">
            <v>1455.16</v>
          </cell>
          <cell r="H49">
            <v>9864.7900000000009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C51">
            <v>13888.67</v>
          </cell>
          <cell r="D51">
            <v>1553.26</v>
          </cell>
          <cell r="F51">
            <v>13533.45</v>
          </cell>
          <cell r="G51">
            <v>2069.67</v>
          </cell>
          <cell r="H51">
            <v>9710.5</v>
          </cell>
          <cell r="I51">
            <v>557.41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C52">
            <v>16986.009999999998</v>
          </cell>
          <cell r="D52">
            <v>734.71</v>
          </cell>
          <cell r="F52">
            <v>14072.11</v>
          </cell>
          <cell r="G52">
            <v>3076.04</v>
          </cell>
          <cell r="H52">
            <v>9611.39</v>
          </cell>
          <cell r="I52">
            <v>681.72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C54">
            <v>12997.11</v>
          </cell>
          <cell r="F54">
            <v>9754</v>
          </cell>
          <cell r="G54">
            <v>3834.72</v>
          </cell>
          <cell r="H54">
            <v>9365.8600000000079</v>
          </cell>
          <cell r="I54">
            <v>521.64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C55">
            <v>27327.11</v>
          </cell>
          <cell r="F55">
            <v>14159.27</v>
          </cell>
          <cell r="G55">
            <v>2278.0700000000002</v>
          </cell>
          <cell r="H55">
            <v>9842.18</v>
          </cell>
          <cell r="I55">
            <v>1076.48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C56">
            <v>13391.99</v>
          </cell>
          <cell r="D56">
            <v>67.88</v>
          </cell>
          <cell r="F56">
            <v>18360.560000000001</v>
          </cell>
          <cell r="G56">
            <v>3939.19</v>
          </cell>
          <cell r="H56">
            <v>10590.22</v>
          </cell>
          <cell r="I56">
            <v>537.5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C57">
            <v>29567.919999999998</v>
          </cell>
          <cell r="D57">
            <v>3075.45</v>
          </cell>
          <cell r="F57">
            <v>14830.95</v>
          </cell>
          <cell r="G57">
            <v>2464.9899999999998</v>
          </cell>
          <cell r="H57">
            <v>10011.74</v>
          </cell>
          <cell r="I57">
            <v>1164.75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D58">
            <v>67.88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D59">
            <v>3075.45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D60">
            <v>1573.48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D61">
            <v>537.66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B64">
            <v>107025.82</v>
          </cell>
          <cell r="C64">
            <v>13185</v>
          </cell>
          <cell r="F64">
            <v>33975.74</v>
          </cell>
          <cell r="G64">
            <v>4282.6899999999996</v>
          </cell>
          <cell r="H64">
            <v>19415.52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B65">
            <v>91052.64</v>
          </cell>
          <cell r="C65">
            <v>2491</v>
          </cell>
          <cell r="F65">
            <v>27009.69</v>
          </cell>
          <cell r="G65">
            <v>207.56</v>
          </cell>
          <cell r="H65">
            <v>18318.79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C70">
            <v>13185</v>
          </cell>
          <cell r="D70">
            <v>1252</v>
          </cell>
          <cell r="F70">
            <v>9835.84</v>
          </cell>
          <cell r="G70">
            <v>4282.6899999999996</v>
          </cell>
          <cell r="H70">
            <v>8857.89</v>
          </cell>
          <cell r="I70">
            <v>520.54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C71">
            <v>2491</v>
          </cell>
          <cell r="D71">
            <v>724.85</v>
          </cell>
          <cell r="F71">
            <v>13163.19</v>
          </cell>
          <cell r="G71">
            <v>207.56</v>
          </cell>
          <cell r="H71">
            <v>9627.64</v>
          </cell>
          <cell r="I71">
            <v>97.9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C73">
            <v>13185</v>
          </cell>
          <cell r="D73">
            <v>2226.34</v>
          </cell>
          <cell r="F73">
            <v>13766.52</v>
          </cell>
          <cell r="G73">
            <v>4282.6899999999996</v>
          </cell>
          <cell r="H73">
            <v>9768.89</v>
          </cell>
          <cell r="I73">
            <v>520.54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C74">
            <v>2491</v>
          </cell>
          <cell r="F74">
            <v>8021.63</v>
          </cell>
          <cell r="G74">
            <v>207.56</v>
          </cell>
          <cell r="H74">
            <v>8431.24</v>
          </cell>
          <cell r="I74">
            <v>97.9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D75">
            <v>1938.42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D77">
            <v>724.85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D78">
            <v>2297.14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D79">
            <v>1636.64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D82">
            <v>2568.06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D86">
            <v>2241.84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D88">
            <v>198.08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D90">
            <v>214.58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D93">
            <v>538.08000000000004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D94">
            <v>986.06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D95">
            <v>4846.1899999999996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D96">
            <v>595.1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D97">
            <v>5574.96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D98">
            <v>4846.1899999999996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D101">
            <v>317.83999999999997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F104">
            <v>12046.08</v>
          </cell>
          <cell r="H104">
            <v>9779.26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D107">
            <v>113.68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D109">
            <v>1568.32</v>
          </cell>
          <cell r="F109">
            <v>22962.45</v>
          </cell>
          <cell r="H109">
            <v>17404.09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D110">
            <v>170.52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D112">
            <v>1568.32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E114">
            <v>3051.75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E117">
            <v>4776.43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D122">
            <v>985.46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E123">
            <v>3768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D126">
            <v>907.2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B127">
            <v>83986.33</v>
          </cell>
          <cell r="C127">
            <v>34420.019999999997</v>
          </cell>
          <cell r="D127">
            <v>717.46</v>
          </cell>
          <cell r="F127">
            <v>25045.63</v>
          </cell>
          <cell r="G127">
            <v>11180.52</v>
          </cell>
          <cell r="H127">
            <v>17863.150000000001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E128">
            <v>3260.25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D129">
            <v>3085.97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E131">
            <v>3976.47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E133">
            <v>3372.95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C134">
            <v>34420.019999999997</v>
          </cell>
          <cell r="D134">
            <v>607.26</v>
          </cell>
          <cell r="F134">
            <v>7666.37</v>
          </cell>
          <cell r="G134">
            <v>11180.52</v>
          </cell>
          <cell r="H134">
            <v>9787.49</v>
          </cell>
          <cell r="I134">
            <v>1354.05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D136">
            <v>813.41</v>
          </cell>
          <cell r="E136">
            <v>4150.6499999999996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C137">
            <v>34420.019999999997</v>
          </cell>
          <cell r="D137">
            <v>2263.59</v>
          </cell>
          <cell r="F137">
            <v>9763.7999999999993</v>
          </cell>
          <cell r="G137">
            <v>11180.52</v>
          </cell>
          <cell r="H137">
            <v>9936.7099999999991</v>
          </cell>
          <cell r="I137">
            <v>1354.05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D139">
            <v>2399.1799999999998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D140">
            <v>712.74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E141">
            <v>3994.8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D142">
            <v>840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D143">
            <v>8373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D144">
            <v>7418.31</v>
          </cell>
          <cell r="E144">
            <v>4820.3999999999996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D145">
            <v>6941.79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E147">
            <v>4567.84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D149">
            <v>2725.1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B157">
            <v>28263.62</v>
          </cell>
          <cell r="C157">
            <v>4680</v>
          </cell>
          <cell r="F157">
            <v>8366.14</v>
          </cell>
          <cell r="G157">
            <v>389.92</v>
          </cell>
          <cell r="H157">
            <v>6317.71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D158">
            <v>926.64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B159">
            <v>38226.080000000002</v>
          </cell>
          <cell r="C159">
            <v>62820</v>
          </cell>
          <cell r="F159">
            <v>11414.83</v>
          </cell>
          <cell r="G159">
            <v>19052.68</v>
          </cell>
          <cell r="H159">
            <v>11420.74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B160">
            <v>30985.74</v>
          </cell>
          <cell r="C160">
            <v>12068.48</v>
          </cell>
          <cell r="D160">
            <v>638.54999999999995</v>
          </cell>
          <cell r="F160">
            <v>9713.5499999999993</v>
          </cell>
          <cell r="G160">
            <v>3920.08</v>
          </cell>
          <cell r="H160">
            <v>9132.4500000000007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B161">
            <v>107025.82</v>
          </cell>
          <cell r="C161">
            <v>1634</v>
          </cell>
          <cell r="D161">
            <v>714.03</v>
          </cell>
          <cell r="F161">
            <v>31334.69</v>
          </cell>
          <cell r="G161">
            <v>530.76</v>
          </cell>
          <cell r="H161">
            <v>19414.98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B162">
            <v>58832.24</v>
          </cell>
          <cell r="C162">
            <v>2.2737367544323206E-13</v>
          </cell>
          <cell r="F162">
            <v>17452.830000000002</v>
          </cell>
          <cell r="G162">
            <v>3.694822225952521E-13</v>
          </cell>
          <cell r="H162">
            <v>16141.34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D163">
            <v>638.54999999999995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D165">
            <v>4175.03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D167">
            <v>3732.6</v>
          </cell>
          <cell r="E167">
            <v>1248.02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D168">
            <v>4245.67</v>
          </cell>
          <cell r="E168">
            <v>6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E169">
            <v>1655.75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D170">
            <v>3742.56</v>
          </cell>
          <cell r="E170">
            <v>1506.21</v>
          </cell>
          <cell r="F170">
            <v>17299.14</v>
          </cell>
          <cell r="H170">
            <v>15741.26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D171">
            <v>3011.27</v>
          </cell>
          <cell r="E171">
            <v>6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C172">
            <v>6777</v>
          </cell>
          <cell r="D172">
            <v>8835.31</v>
          </cell>
          <cell r="E172">
            <v>2002.25</v>
          </cell>
          <cell r="F172">
            <v>-3.5527136788005009E-14</v>
          </cell>
          <cell r="G172">
            <v>564.84</v>
          </cell>
          <cell r="H172">
            <v>1.9984014443252818E-15</v>
          </cell>
          <cell r="I172">
            <v>268.95</v>
          </cell>
          <cell r="J172">
            <v>-5.1070259132757201E-15</v>
          </cell>
        </row>
        <row r="173">
          <cell r="A173" t="str">
            <v>70960071493913415</v>
          </cell>
          <cell r="B173">
            <v>48303.12</v>
          </cell>
          <cell r="C173">
            <v>15965.32</v>
          </cell>
          <cell r="D173">
            <v>7126.95</v>
          </cell>
          <cell r="E173">
            <v>1532.84</v>
          </cell>
          <cell r="F173">
            <v>17058.060000000001</v>
          </cell>
          <cell r="G173">
            <v>1305.9100000000001</v>
          </cell>
          <cell r="H173">
            <v>15973.77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C174">
            <v>74980</v>
          </cell>
          <cell r="D174">
            <v>5061.13</v>
          </cell>
          <cell r="E174">
            <v>2001.75</v>
          </cell>
          <cell r="F174">
            <v>15053.68</v>
          </cell>
          <cell r="G174">
            <v>23003.68</v>
          </cell>
          <cell r="H174">
            <v>9787.32</v>
          </cell>
          <cell r="I174">
            <v>2937.36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C175">
            <v>8200.16</v>
          </cell>
          <cell r="F175">
            <v>10477.959999999999</v>
          </cell>
          <cell r="G175">
            <v>683.55</v>
          </cell>
          <cell r="H175">
            <v>9058.8799999999992</v>
          </cell>
          <cell r="I175">
            <v>325.44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C176">
            <v>1634</v>
          </cell>
          <cell r="F176">
            <v>14978.99</v>
          </cell>
          <cell r="G176">
            <v>530.76</v>
          </cell>
          <cell r="H176">
            <v>9768.2099999999991</v>
          </cell>
          <cell r="I176">
            <v>64.790000000000006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C177">
            <v>74980</v>
          </cell>
          <cell r="D177">
            <v>395.58</v>
          </cell>
          <cell r="F177">
            <v>14970.79</v>
          </cell>
          <cell r="G177">
            <v>23003.68</v>
          </cell>
          <cell r="H177">
            <v>9777.68</v>
          </cell>
          <cell r="I177">
            <v>2937.36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C178">
            <v>12068.48</v>
          </cell>
          <cell r="F178">
            <v>10907.71</v>
          </cell>
          <cell r="G178">
            <v>3920.08</v>
          </cell>
          <cell r="H178">
            <v>9112.7800000000007</v>
          </cell>
          <cell r="I178">
            <v>473.72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C179">
            <v>1634</v>
          </cell>
          <cell r="F179">
            <v>10633.98</v>
          </cell>
          <cell r="G179">
            <v>530.76</v>
          </cell>
          <cell r="H179">
            <v>9048.3799999999992</v>
          </cell>
          <cell r="I179">
            <v>64.790000000000006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C180">
            <v>1.1013412404281553E-13</v>
          </cell>
          <cell r="D180">
            <v>1332</v>
          </cell>
          <cell r="F180">
            <v>17680.39</v>
          </cell>
          <cell r="G180">
            <v>3.4106051316484809E-13</v>
          </cell>
          <cell r="H180">
            <v>10373.07</v>
          </cell>
          <cell r="I180">
            <v>0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C181">
            <v>2480</v>
          </cell>
          <cell r="F181">
            <v>7182.83</v>
          </cell>
          <cell r="H181">
            <v>9650.2199999999993</v>
          </cell>
          <cell r="I181">
            <v>84.32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D185">
            <v>5124.8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D188">
            <v>5124.8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C189">
            <v>40954.74</v>
          </cell>
          <cell r="F189">
            <v>13881.49</v>
          </cell>
          <cell r="G189">
            <v>3346.61</v>
          </cell>
          <cell r="H189">
            <v>9562.9500000000007</v>
          </cell>
          <cell r="I189">
            <v>8326.6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C191">
            <v>16102.25</v>
          </cell>
          <cell r="D191">
            <v>2273.58</v>
          </cell>
          <cell r="F191">
            <v>15433.17</v>
          </cell>
          <cell r="G191">
            <v>1323.06</v>
          </cell>
          <cell r="H191">
            <v>9914.15</v>
          </cell>
          <cell r="I191">
            <v>3260.28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C193">
            <v>40954.74</v>
          </cell>
          <cell r="F193">
            <v>13362.13</v>
          </cell>
          <cell r="G193">
            <v>3346.61</v>
          </cell>
          <cell r="H193">
            <v>9625.5</v>
          </cell>
          <cell r="I193">
            <v>8326.6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D194">
            <v>1098.76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C195">
            <v>16102.25</v>
          </cell>
          <cell r="D195">
            <v>395.58</v>
          </cell>
          <cell r="F195">
            <v>10734.75</v>
          </cell>
          <cell r="G195">
            <v>1323.06</v>
          </cell>
          <cell r="H195">
            <v>9087.18</v>
          </cell>
          <cell r="I195">
            <v>3260.28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D199">
            <v>1098.76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D200">
            <v>395.58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B201">
            <v>66138.48</v>
          </cell>
          <cell r="C201">
            <v>29732.22</v>
          </cell>
          <cell r="D201">
            <v>230.76</v>
          </cell>
          <cell r="F201">
            <v>19787.11</v>
          </cell>
          <cell r="G201">
            <v>2496.56</v>
          </cell>
          <cell r="H201">
            <v>16663.009999999998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B202">
            <v>64393.21</v>
          </cell>
          <cell r="C202">
            <v>4985</v>
          </cell>
          <cell r="F202">
            <v>19257.88</v>
          </cell>
          <cell r="G202">
            <v>415.4</v>
          </cell>
          <cell r="H202">
            <v>16537.22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B203">
            <v>102259.04</v>
          </cell>
          <cell r="C203">
            <v>1440</v>
          </cell>
          <cell r="F203">
            <v>32859.769999999997</v>
          </cell>
          <cell r="G203">
            <v>113.33</v>
          </cell>
          <cell r="H203">
            <v>19106.96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B204">
            <v>81238.8</v>
          </cell>
          <cell r="C204">
            <v>3840</v>
          </cell>
          <cell r="F204">
            <v>19127.490000000002</v>
          </cell>
          <cell r="G204">
            <v>1095.2</v>
          </cell>
          <cell r="H204">
            <v>17687.62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B205">
            <v>57691.8</v>
          </cell>
          <cell r="C205">
            <v>4727.5</v>
          </cell>
          <cell r="F205">
            <v>18673.3</v>
          </cell>
          <cell r="G205">
            <v>1364.14</v>
          </cell>
          <cell r="H205">
            <v>16066.28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B206">
            <v>68605.33</v>
          </cell>
          <cell r="C206">
            <v>5570</v>
          </cell>
          <cell r="D206">
            <v>174.1</v>
          </cell>
          <cell r="F206">
            <v>20574.419999999998</v>
          </cell>
          <cell r="G206">
            <v>794.98</v>
          </cell>
          <cell r="H206">
            <v>16853.150000000001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B207">
            <v>50367.96</v>
          </cell>
          <cell r="C207">
            <v>6515</v>
          </cell>
          <cell r="D207">
            <v>7.5</v>
          </cell>
          <cell r="F207">
            <v>16326.48</v>
          </cell>
          <cell r="G207">
            <v>543.52</v>
          </cell>
          <cell r="H207">
            <v>14993.46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B208">
            <v>65726.41</v>
          </cell>
          <cell r="C208">
            <v>1760</v>
          </cell>
          <cell r="F208">
            <v>21312.13</v>
          </cell>
          <cell r="G208">
            <v>123.31</v>
          </cell>
          <cell r="H208">
            <v>16634.330000000002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B209">
            <v>1.3926637620897964E-12</v>
          </cell>
          <cell r="C209">
            <v>2060</v>
          </cell>
          <cell r="D209">
            <v>2449.38</v>
          </cell>
          <cell r="F209">
            <v>-3.694822225952521E-13</v>
          </cell>
          <cell r="G209">
            <v>171.64</v>
          </cell>
          <cell r="H209">
            <v>7.9936057773011271E-13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B210">
            <v>0</v>
          </cell>
          <cell r="F210">
            <v>-5.6843418860808015E-14</v>
          </cell>
          <cell r="G210">
            <v>20.56</v>
          </cell>
          <cell r="H210">
            <v>1.4210854715202004E-14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B211">
            <v>78391.600000000006</v>
          </cell>
          <cell r="C211">
            <v>814.44</v>
          </cell>
          <cell r="F211">
            <v>25396.09</v>
          </cell>
          <cell r="G211">
            <v>47.3</v>
          </cell>
          <cell r="H211">
            <v>17505.07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D214">
            <v>2449.38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B215">
            <v>14855.1</v>
          </cell>
          <cell r="C215">
            <v>5620.96</v>
          </cell>
          <cell r="D215">
            <v>220.76</v>
          </cell>
          <cell r="F215">
            <v>-1.0658141036401503E-14</v>
          </cell>
          <cell r="G215">
            <v>468.33</v>
          </cell>
          <cell r="H215">
            <v>898.73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B216">
            <v>66308.160000000003</v>
          </cell>
          <cell r="C216">
            <v>1339.88</v>
          </cell>
          <cell r="D216">
            <v>75.400000000000006</v>
          </cell>
          <cell r="F216">
            <v>19822.93</v>
          </cell>
          <cell r="G216">
            <v>435.21</v>
          </cell>
          <cell r="H216">
            <v>16674.669999999998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B217">
            <v>79195.039999999994</v>
          </cell>
          <cell r="C217">
            <v>4183.04</v>
          </cell>
          <cell r="F217">
            <v>24219.35</v>
          </cell>
          <cell r="G217">
            <v>283.18</v>
          </cell>
          <cell r="H217">
            <v>17583.21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B218">
            <v>79689.91</v>
          </cell>
          <cell r="C218">
            <v>10446.85</v>
          </cell>
          <cell r="F218">
            <v>23870.53</v>
          </cell>
          <cell r="G218">
            <v>856.27</v>
          </cell>
          <cell r="H218">
            <v>17588.71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B219">
            <v>65855.06</v>
          </cell>
          <cell r="C219">
            <v>10861.55</v>
          </cell>
          <cell r="F219">
            <v>19543.849999999999</v>
          </cell>
          <cell r="G219">
            <v>687.61</v>
          </cell>
          <cell r="H219">
            <v>16632.05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  <row r="221">
          <cell r="A221" t="str">
            <v>70965670904810451</v>
          </cell>
          <cell r="B221">
            <v>70158.570000000007</v>
          </cell>
          <cell r="C221">
            <v>7435</v>
          </cell>
          <cell r="D221">
            <v>662.28</v>
          </cell>
          <cell r="F221">
            <v>23778.21</v>
          </cell>
          <cell r="G221">
            <v>619.78</v>
          </cell>
          <cell r="H221">
            <v>17164.04</v>
          </cell>
          <cell r="I221">
            <v>318.99</v>
          </cell>
          <cell r="J221">
            <v>111763.1</v>
          </cell>
        </row>
        <row r="222">
          <cell r="A222" t="str">
            <v>7096567091067737</v>
          </cell>
          <cell r="B222">
            <v>67180.100000000006</v>
          </cell>
          <cell r="C222">
            <v>1440</v>
          </cell>
          <cell r="D222">
            <v>75.400000000000006</v>
          </cell>
          <cell r="F222">
            <v>20032.59</v>
          </cell>
          <cell r="G222">
            <v>113.33</v>
          </cell>
          <cell r="H222">
            <v>15098.8</v>
          </cell>
          <cell r="I222">
            <v>61.28</v>
          </cell>
          <cell r="J222">
            <v>102386.89</v>
          </cell>
        </row>
        <row r="223">
          <cell r="A223" t="str">
            <v>70965671262812127</v>
          </cell>
          <cell r="B223">
            <v>17934.07</v>
          </cell>
          <cell r="C223">
            <v>5800</v>
          </cell>
          <cell r="F223">
            <v>5509.75</v>
          </cell>
          <cell r="G223">
            <v>1732.05</v>
          </cell>
          <cell r="H223">
            <v>3423.63</v>
          </cell>
          <cell r="I223">
            <v>248.83</v>
          </cell>
          <cell r="J223">
            <v>26867.45</v>
          </cell>
        </row>
        <row r="224">
          <cell r="A224" t="str">
            <v>70965671262813519</v>
          </cell>
          <cell r="B224">
            <v>32115.48</v>
          </cell>
          <cell r="C224">
            <v>7870</v>
          </cell>
          <cell r="D224">
            <v>63.98</v>
          </cell>
          <cell r="F224">
            <v>3012.67</v>
          </cell>
          <cell r="G224">
            <v>2385.21</v>
          </cell>
          <cell r="H224">
            <v>7167.9</v>
          </cell>
          <cell r="I224">
            <v>337.64</v>
          </cell>
          <cell r="J224">
            <v>42360.03</v>
          </cell>
        </row>
        <row r="225">
          <cell r="A225" t="str">
            <v>70965671263411076</v>
          </cell>
          <cell r="B225">
            <v>98175.88</v>
          </cell>
          <cell r="C225">
            <v>7010</v>
          </cell>
          <cell r="F225">
            <v>31446.14</v>
          </cell>
          <cell r="G225">
            <v>1262.8800000000001</v>
          </cell>
          <cell r="H225">
            <v>18840.740000000002</v>
          </cell>
          <cell r="I225">
            <v>300.72000000000003</v>
          </cell>
          <cell r="J225">
            <v>148462.76</v>
          </cell>
        </row>
        <row r="226">
          <cell r="A226" t="str">
            <v>70965671456113119</v>
          </cell>
          <cell r="C226">
            <v>55772.639999999999</v>
          </cell>
          <cell r="D226">
            <v>428.55</v>
          </cell>
          <cell r="G226">
            <v>11021.82</v>
          </cell>
          <cell r="I226">
            <v>2209.7399999999998</v>
          </cell>
          <cell r="J226">
            <v>69432.75</v>
          </cell>
        </row>
        <row r="227">
          <cell r="A227" t="str">
            <v>ITAB.09.CONTENT DOC MGMT71200612838</v>
          </cell>
          <cell r="C227">
            <v>9328.9599999999991</v>
          </cell>
          <cell r="G227">
            <v>777.78</v>
          </cell>
          <cell r="I227">
            <v>399.96</v>
          </cell>
          <cell r="J227">
            <v>10506.7</v>
          </cell>
        </row>
        <row r="228">
          <cell r="A228" t="str">
            <v>ITAB.09.CONTENT DOC MGMT71200612841</v>
          </cell>
          <cell r="C228">
            <v>1440</v>
          </cell>
          <cell r="G228">
            <v>113.33</v>
          </cell>
          <cell r="I228">
            <v>61.28</v>
          </cell>
          <cell r="J228">
            <v>1614.61</v>
          </cell>
        </row>
        <row r="229">
          <cell r="A229" t="str">
            <v>ITAB.09.CONTENT DOC MGMT71200612889</v>
          </cell>
          <cell r="C229">
            <v>6975</v>
          </cell>
          <cell r="G229">
            <v>2016.36</v>
          </cell>
          <cell r="I229">
            <v>297.32</v>
          </cell>
          <cell r="J229">
            <v>9288.68</v>
          </cell>
        </row>
        <row r="230">
          <cell r="A230" t="str">
            <v>ITAB.09.CONTENT DOC MGMT71200612890</v>
          </cell>
          <cell r="C230">
            <v>10215</v>
          </cell>
          <cell r="G230">
            <v>3147.14</v>
          </cell>
          <cell r="I230">
            <v>438.24</v>
          </cell>
          <cell r="J230">
            <v>13800.38</v>
          </cell>
        </row>
        <row r="231">
          <cell r="A231" t="str">
            <v>ITAB.09.CONTENT DOC MGMT71200612970</v>
          </cell>
          <cell r="B231">
            <v>8.5265128291212022E-14</v>
          </cell>
          <cell r="C231">
            <v>7947.5</v>
          </cell>
          <cell r="F231">
            <v>-4.2632564145606011E-14</v>
          </cell>
          <cell r="G231">
            <v>1567.5</v>
          </cell>
          <cell r="H231">
            <v>0</v>
          </cell>
          <cell r="I231">
            <v>340.94</v>
          </cell>
          <cell r="J231">
            <v>9855.94</v>
          </cell>
        </row>
        <row r="232">
          <cell r="A232" t="str">
            <v>ITAB.09.CONTENT DOC MGMT71200613097</v>
          </cell>
          <cell r="B232">
            <v>9056.17</v>
          </cell>
          <cell r="C232">
            <v>8095</v>
          </cell>
          <cell r="D232">
            <v>7.5</v>
          </cell>
          <cell r="F232">
            <v>715.79</v>
          </cell>
          <cell r="G232">
            <v>1056.9100000000001</v>
          </cell>
          <cell r="H232">
            <v>1719.06</v>
          </cell>
          <cell r="I232">
            <v>347.63</v>
          </cell>
          <cell r="J232">
            <v>9507.0400000000009</v>
          </cell>
        </row>
        <row r="233">
          <cell r="A233" t="str">
            <v>ITAB.09.CONTENT DOC MGMT71200613168</v>
          </cell>
          <cell r="B233">
            <v>9371.16</v>
          </cell>
          <cell r="C233">
            <v>1760</v>
          </cell>
          <cell r="F233">
            <v>3165.8</v>
          </cell>
          <cell r="G233">
            <v>123.31</v>
          </cell>
          <cell r="H233">
            <v>2937.63</v>
          </cell>
          <cell r="I233">
            <v>73.709999999999994</v>
          </cell>
          <cell r="J233">
            <v>1957.02</v>
          </cell>
        </row>
        <row r="234">
          <cell r="A234" t="str">
            <v>ITAB.09.CONTENT DOC MGMT7123561696</v>
          </cell>
          <cell r="C234">
            <v>5092.5</v>
          </cell>
          <cell r="G234">
            <v>424.6</v>
          </cell>
          <cell r="I234">
            <v>218.52</v>
          </cell>
          <cell r="J234">
            <v>5735.62</v>
          </cell>
        </row>
        <row r="235">
          <cell r="A235" t="str">
            <v>ITCAP.WEB7059611381</v>
          </cell>
          <cell r="C235">
            <v>1339.88</v>
          </cell>
          <cell r="G235">
            <v>0</v>
          </cell>
          <cell r="I235">
            <v>0</v>
          </cell>
          <cell r="J235">
            <v>0</v>
          </cell>
        </row>
        <row r="236">
          <cell r="A236" t="str">
            <v>ITCAP.WEB70830813181</v>
          </cell>
          <cell r="C236">
            <v>814.44</v>
          </cell>
          <cell r="G236">
            <v>67.86</v>
          </cell>
          <cell r="I236">
            <v>34.72</v>
          </cell>
          <cell r="J236">
            <v>917.02</v>
          </cell>
        </row>
        <row r="237">
          <cell r="A237" t="str">
            <v>ITCAP.WEB71375112155</v>
          </cell>
          <cell r="B237">
            <v>0</v>
          </cell>
          <cell r="C237">
            <v>25553.02</v>
          </cell>
          <cell r="F237">
            <v>-2.2026824808563106E-13</v>
          </cell>
          <cell r="G237">
            <v>2081.0100000000002</v>
          </cell>
          <cell r="H237">
            <v>-2.8421709430404007E-14</v>
          </cell>
          <cell r="I237">
            <v>6683.35</v>
          </cell>
          <cell r="J237">
            <v>-2.4868995751603507E-13</v>
          </cell>
        </row>
        <row r="238">
          <cell r="A238" t="str">
            <v>ITWBS.2010.BOND.CONVERGE71447213281</v>
          </cell>
          <cell r="B238">
            <v>9056.17</v>
          </cell>
          <cell r="C238">
            <v>10861.55</v>
          </cell>
          <cell r="F238">
            <v>715.79</v>
          </cell>
          <cell r="G238">
            <v>687.61</v>
          </cell>
          <cell r="H238">
            <v>1719.06</v>
          </cell>
          <cell r="I238">
            <v>2900.78</v>
          </cell>
          <cell r="J238">
            <v>11491.02</v>
          </cell>
        </row>
        <row r="239">
          <cell r="A239" t="str">
            <v>ITWBS.2011.GOOGLE.MAIL71251411409</v>
          </cell>
          <cell r="B239">
            <v>9371.16</v>
          </cell>
          <cell r="C239">
            <v>686700.82</v>
          </cell>
          <cell r="D239">
            <v>123326.51</v>
          </cell>
          <cell r="E239">
            <v>27026.35</v>
          </cell>
          <cell r="F239">
            <v>3165.8</v>
          </cell>
          <cell r="G239">
            <v>127539.08</v>
          </cell>
          <cell r="H239">
            <v>2937.63</v>
          </cell>
          <cell r="I239">
            <v>74805.39</v>
          </cell>
          <cell r="J239">
            <v>15474.59</v>
          </cell>
        </row>
        <row r="240">
          <cell r="A240" t="str">
            <v>ITWBS.2011.GOOGLE.MAIL71472713262</v>
          </cell>
          <cell r="C240">
            <v>5620.96</v>
          </cell>
          <cell r="G240">
            <v>468.33</v>
          </cell>
          <cell r="I240">
            <v>221.61</v>
          </cell>
          <cell r="J240">
            <v>6310.9</v>
          </cell>
        </row>
        <row r="241">
          <cell r="A241" t="str">
            <v>ITWBS.2011.GOOGLE.MAIL71472813261</v>
          </cell>
          <cell r="C241">
            <v>1339.88</v>
          </cell>
          <cell r="G241">
            <v>435.21</v>
          </cell>
          <cell r="I241">
            <v>52.83</v>
          </cell>
          <cell r="J241">
            <v>1827.92</v>
          </cell>
        </row>
        <row r="242">
          <cell r="A242" t="str">
            <v>ITWBS.2011.GOOGLE.MAIL71472813298</v>
          </cell>
          <cell r="C242">
            <v>4183.04</v>
          </cell>
          <cell r="G242">
            <v>283.18</v>
          </cell>
          <cell r="I242">
            <v>160.65</v>
          </cell>
          <cell r="J242">
            <v>4626.87</v>
          </cell>
        </row>
        <row r="243">
          <cell r="A243" t="str">
            <v>ITWBS.2011.GOOGLE.MAIL71472913262</v>
          </cell>
          <cell r="C243">
            <v>25553.02</v>
          </cell>
          <cell r="G243">
            <v>2081.0100000000002</v>
          </cell>
          <cell r="I243">
            <v>6683.35</v>
          </cell>
          <cell r="J243">
            <v>34317.379999999997</v>
          </cell>
        </row>
        <row r="244">
          <cell r="A244" t="str">
            <v>ITWBS.2011.GOOGLE.MAIL71472913278</v>
          </cell>
          <cell r="C244">
            <v>10861.55</v>
          </cell>
          <cell r="G244">
            <v>687.61</v>
          </cell>
          <cell r="I244">
            <v>2900.78</v>
          </cell>
          <cell r="J244">
            <v>14449.94</v>
          </cell>
        </row>
        <row r="245">
          <cell r="A245" t="str">
            <v>Grand Total</v>
          </cell>
          <cell r="B245">
            <v>11633626.500000004</v>
          </cell>
          <cell r="C245">
            <v>780592.91</v>
          </cell>
          <cell r="D245">
            <v>139014.62</v>
          </cell>
          <cell r="E245">
            <v>33958.44</v>
          </cell>
          <cell r="F245">
            <v>3486054.69</v>
          </cell>
          <cell r="G245">
            <v>148942.29999999999</v>
          </cell>
          <cell r="H245">
            <v>2699117.84</v>
          </cell>
          <cell r="I245">
            <v>81334.570000000007</v>
          </cell>
          <cell r="J245">
            <v>19002641.870000008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by Bldg"/>
      <sheetName val="Sheet1"/>
    </sheetNames>
    <sheetDataSet>
      <sheetData sheetId="0" refreshError="1"/>
      <sheetData sheetId="1">
        <row r="1">
          <cell r="A1" t="str">
            <v>A. Apportion costs across all occupants by BDMC square footage</v>
          </cell>
        </row>
        <row r="2">
          <cell r="A2" t="str">
            <v>B. Apportion costs across alloccupants EXCEPT some or all external occupants by BDMC square footage</v>
          </cell>
        </row>
        <row r="3">
          <cell r="A3" t="str">
            <v>C. Customize billing for a specific $ or % for each occupant</v>
          </cell>
        </row>
        <row r="4">
          <cell r="A4" t="str">
            <v>D. Other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:P57" totalsRowShown="0" headerRowDxfId="45" dataDxfId="44" tableBorderDxfId="43">
  <autoFilter ref="A2:P57" xr:uid="{00000000-0009-0000-0100-000004000000}"/>
  <tableColumns count="16">
    <tableColumn id="1" xr3:uid="{00000000-0010-0000-0000-000001000000}" name="FY 2025 Department DCA IT Internal Service Charges Allocation" dataDxfId="42"/>
    <tableColumn id="17" xr3:uid="{A2BE8E5C-CCA9-4745-ABCE-4055B562739C}" name="DA"/>
    <tableColumn id="18" xr3:uid="{9E9D7138-7601-495F-989C-E5D3B9A00401}" name="DCA"/>
    <tableColumn id="2" xr3:uid="{00000000-0010-0000-0000-000002000000}" name="DCHS" dataDxfId="41"/>
    <tableColumn id="3" xr3:uid="{00000000-0010-0000-0000-000003000000}" name="DCJ" dataDxfId="40"/>
    <tableColumn id="4" xr3:uid="{00000000-0010-0000-0000-000004000000}" name="DCM" dataDxfId="39"/>
    <tableColumn id="19" xr3:uid="{8D47B28A-ED77-4946-ABE8-42FB32664F3C}" name="DCS"/>
    <tableColumn id="8" xr3:uid="{00000000-0010-0000-0000-000008000000}" name="Health" dataDxfId="38"/>
    <tableColumn id="20" xr3:uid="{99918165-1629-4162-B565-A371040EF389}" name="JOHS"/>
    <tableColumn id="9" xr3:uid="{00000000-0010-0000-0000-000009000000}" name="Lib - Staff" dataDxfId="37"/>
    <tableColumn id="10" xr3:uid="{00000000-0010-0000-0000-00000A000000}" name="Lib - Public" dataDxfId="36"/>
    <tableColumn id="12" xr3:uid="{00000000-0010-0000-0000-00000C000000}" name="MCSO" dataDxfId="35"/>
    <tableColumn id="21" xr3:uid="{45019872-5238-4F1E-8E3A-793B1543BA92}" name="NOND"/>
    <tableColumn id="13" xr3:uid="{00000000-0010-0000-0000-00000D000000}" name="DSS-J" dataDxfId="34"/>
    <tableColumn id="15" xr3:uid="{00000000-0010-0000-0000-00000F000000}" name="External" dataDxfId="33"/>
    <tableColumn id="16" xr3:uid="{00000000-0010-0000-0000-000010000000}" name="Total" dataDxfId="3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60:P115" totalsRowShown="0" headerRowDxfId="31" dataDxfId="30" tableBorderDxfId="29">
  <autoFilter ref="A60:P115" xr:uid="{00000000-0009-0000-0100-000005000000}"/>
  <tableColumns count="16">
    <tableColumn id="1" xr3:uid="{00000000-0010-0000-0100-000001000000}" name="FY 2024 Department DCA IT Internal Service Charges Allocation" dataDxfId="28"/>
    <tableColumn id="17" xr3:uid="{DB13E3A5-C7CE-405F-9193-FEA342D6716A}" name="DA"/>
    <tableColumn id="18" xr3:uid="{11C709FC-1393-4BA1-B899-CE23D34BCE17}" name="DCA"/>
    <tableColumn id="2" xr3:uid="{00000000-0010-0000-0100-000002000000}" name="DCHS" dataDxfId="27"/>
    <tableColumn id="3" xr3:uid="{00000000-0010-0000-0100-000003000000}" name="DCJ" dataDxfId="26"/>
    <tableColumn id="4" xr3:uid="{00000000-0010-0000-0100-000004000000}" name="DCM" dataDxfId="25"/>
    <tableColumn id="19" xr3:uid="{DE196A64-9022-4E9D-ABA7-6DF8C6233AD1}" name="DCS"/>
    <tableColumn id="5" xr3:uid="{00000000-0010-0000-0100-000005000000}" name="Health" dataDxfId="24"/>
    <tableColumn id="6" xr3:uid="{00000000-0010-0000-0100-000006000000}" name="JOHS" dataDxfId="23"/>
    <tableColumn id="9" xr3:uid="{00000000-0010-0000-0100-000009000000}" name="Lib - Staff" dataDxfId="22"/>
    <tableColumn id="10" xr3:uid="{00000000-0010-0000-0100-00000A000000}" name="Lib - Public" dataDxfId="21"/>
    <tableColumn id="12" xr3:uid="{00000000-0010-0000-0100-00000C000000}" name="MCSO" dataDxfId="20"/>
    <tableColumn id="20" xr3:uid="{6CFB4DEE-9A1C-4ADF-86AD-4C3F20875178}" name="NOND"/>
    <tableColumn id="13" xr3:uid="{00000000-0010-0000-0100-00000D000000}" name="DSS-J" dataDxfId="19"/>
    <tableColumn id="15" xr3:uid="{00000000-0010-0000-0100-00000F000000}" name="External" dataDxfId="18"/>
    <tableColumn id="16" xr3:uid="{00000000-0010-0000-0100-000010000000}" name="Total" dataDxfId="1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S46" totalsRowShown="0" headerRowDxfId="16" dataDxfId="15" tableBorderDxfId="14">
  <autoFilter ref="A2:S46" xr:uid="{00000000-0009-0000-0100-000003000000}"/>
  <tableColumns count="19">
    <tableColumn id="1" xr3:uid="{00000000-0010-0000-0200-000001000000}" name="FY25 Projected Allocations" dataDxfId="13"/>
    <tableColumn id="2" xr3:uid="{00000000-0010-0000-0200-000002000000}" name="Driver" dataDxfId="12"/>
    <tableColumn id="3" xr3:uid="{00000000-0010-0000-0200-000003000000}" name="Service_x000a_Rate per unit value" dataDxfId="11"/>
    <tableColumn id="20" xr3:uid="{A952F591-30D8-42A1-A014-5B13583626F0}" name="DA"/>
    <tableColumn id="22" xr3:uid="{558B570E-1766-4B9C-A1AD-E34A5A125D3F}" name="DCA"/>
    <tableColumn id="4" xr3:uid="{00000000-0010-0000-0200-000004000000}" name="DCHS" dataDxfId="10"/>
    <tableColumn id="5" xr3:uid="{00000000-0010-0000-0200-000005000000}" name="DCJ" dataDxfId="9"/>
    <tableColumn id="6" xr3:uid="{00000000-0010-0000-0200-000006000000}" name="DCM" dataDxfId="8"/>
    <tableColumn id="23" xr3:uid="{2C7C774C-8CDD-46AA-AFD3-884E8CEF399D}" name="DCS"/>
    <tableColumn id="7" xr3:uid="{00000000-0010-0000-0200-000007000000}" name="Health" dataDxfId="7"/>
    <tableColumn id="8" xr3:uid="{00000000-0010-0000-0200-000008000000}" name="JOHS" dataDxfId="6"/>
    <tableColumn id="11" xr3:uid="{00000000-0010-0000-0200-00000B000000}" name="Lib - Staff" dataDxfId="5"/>
    <tableColumn id="12" xr3:uid="{00000000-0010-0000-0200-00000C000000}" name="Lib - Public" dataDxfId="4"/>
    <tableColumn id="15" xr3:uid="{00000000-0010-0000-0200-00000F000000}" name="MCSO" dataDxfId="3"/>
    <tableColumn id="24" xr3:uid="{F9D8509A-1294-4B32-BF48-BA2287A3CFD1}" name="NOND"/>
    <tableColumn id="16" xr3:uid="{00000000-0010-0000-0200-000010000000}" name="DSS-J" dataDxfId="2"/>
    <tableColumn id="25" xr3:uid="{E9D2CB18-0FA5-42AB-B84B-495151D3F0DF}" name="External"/>
    <tableColumn id="17" xr3:uid="{00000000-0010-0000-0200-000011000000}" name="IT and Enterprise" dataDxfId="1"/>
    <tableColumn id="19" xr3:uid="{00000000-0010-0000-0200-000013000000}" name="Total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A10"/>
  <sheetViews>
    <sheetView tabSelected="1" zoomScaleNormal="100" workbookViewId="0">
      <selection activeCell="B1" sqref="B1"/>
    </sheetView>
  </sheetViews>
  <sheetFormatPr defaultColWidth="9.109375" defaultRowHeight="14.4" x14ac:dyDescent="0.3"/>
  <cols>
    <col min="1" max="1" width="130.109375" style="1" customWidth="1"/>
    <col min="2" max="16384" width="9.109375" style="1"/>
  </cols>
  <sheetData>
    <row r="1" spans="1:1" ht="20.399999999999999" customHeight="1" x14ac:dyDescent="0.35">
      <c r="A1" s="7" t="s">
        <v>111</v>
      </c>
    </row>
    <row r="2" spans="1:1" ht="60" customHeight="1" x14ac:dyDescent="0.3">
      <c r="A2" s="11" t="s">
        <v>109</v>
      </c>
    </row>
    <row r="3" spans="1:1" ht="29.4" customHeight="1" x14ac:dyDescent="0.35">
      <c r="A3" s="7" t="s">
        <v>72</v>
      </c>
    </row>
    <row r="4" spans="1:1" s="2" customFormat="1" ht="105" x14ac:dyDescent="0.3">
      <c r="A4" s="10" t="s">
        <v>117</v>
      </c>
    </row>
    <row r="5" spans="1:1" ht="49.8" customHeight="1" x14ac:dyDescent="0.3">
      <c r="A5" s="8" t="s">
        <v>110</v>
      </c>
    </row>
    <row r="6" spans="1:1" ht="25.8" customHeight="1" x14ac:dyDescent="0.35">
      <c r="A6" s="9" t="s">
        <v>102</v>
      </c>
    </row>
    <row r="7" spans="1:1" x14ac:dyDescent="0.3">
      <c r="A7" s="4"/>
    </row>
    <row r="8" spans="1:1" x14ac:dyDescent="0.3">
      <c r="A8" s="3"/>
    </row>
    <row r="9" spans="1:1" x14ac:dyDescent="0.3">
      <c r="A9" s="5"/>
    </row>
    <row r="10" spans="1:1" x14ac:dyDescent="0.3">
      <c r="A10" s="6"/>
    </row>
  </sheetData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16"/>
  <sheetViews>
    <sheetView showGridLines="0" zoomScaleNormal="100" workbookViewId="0">
      <pane xSplit="1" ySplit="2" topLeftCell="G33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12.5546875" defaultRowHeight="15.6" outlineLevelRow="1" x14ac:dyDescent="0.3"/>
  <cols>
    <col min="1" max="1" width="101.44140625" style="125" customWidth="1"/>
    <col min="2" max="16" width="15.109375" style="14" customWidth="1"/>
    <col min="17" max="17" width="11.33203125" style="14" customWidth="1"/>
    <col min="18" max="18" width="14.88671875" style="14" customWidth="1"/>
    <col min="19" max="19" width="11.44140625" style="14" customWidth="1"/>
    <col min="20" max="20" width="8" style="14" customWidth="1"/>
    <col min="21" max="21" width="14.44140625" style="14" customWidth="1"/>
    <col min="22" max="22" width="15" style="14" customWidth="1"/>
    <col min="23" max="23" width="9.109375" style="14" customWidth="1"/>
    <col min="24" max="24" width="1.44140625" style="14" customWidth="1"/>
    <col min="25" max="25" width="33.33203125" style="14" customWidth="1"/>
    <col min="26" max="26" width="11" style="14" customWidth="1"/>
    <col min="27" max="16384" width="12.5546875" style="14"/>
  </cols>
  <sheetData>
    <row r="1" spans="1:26" x14ac:dyDescent="0.3">
      <c r="A1" s="13" t="s">
        <v>114</v>
      </c>
    </row>
    <row r="2" spans="1:26" x14ac:dyDescent="0.3">
      <c r="A2" s="15" t="s">
        <v>112</v>
      </c>
      <c r="B2" s="16" t="s">
        <v>121</v>
      </c>
      <c r="C2" s="16" t="s">
        <v>7</v>
      </c>
      <c r="D2" s="16" t="s">
        <v>0</v>
      </c>
      <c r="E2" s="16" t="s">
        <v>1</v>
      </c>
      <c r="F2" s="16" t="s">
        <v>2</v>
      </c>
      <c r="G2" s="16" t="s">
        <v>4</v>
      </c>
      <c r="H2" s="16" t="s">
        <v>5</v>
      </c>
      <c r="I2" s="16" t="s">
        <v>46</v>
      </c>
      <c r="J2" s="16" t="s">
        <v>47</v>
      </c>
      <c r="K2" s="16" t="s">
        <v>48</v>
      </c>
      <c r="L2" s="16" t="s">
        <v>6</v>
      </c>
      <c r="M2" s="16" t="s">
        <v>3</v>
      </c>
      <c r="N2" s="16" t="s">
        <v>15</v>
      </c>
      <c r="O2" s="16" t="s">
        <v>8</v>
      </c>
      <c r="P2" s="17" t="s">
        <v>9</v>
      </c>
      <c r="Q2" s="18"/>
      <c r="R2" s="19"/>
      <c r="S2" s="20"/>
      <c r="T2" s="19"/>
      <c r="U2" s="21"/>
      <c r="V2" s="21"/>
      <c r="W2" s="21"/>
      <c r="X2" s="19"/>
      <c r="Y2" s="22"/>
      <c r="Z2" s="19"/>
    </row>
    <row r="3" spans="1:26" x14ac:dyDescent="0.3">
      <c r="A3" s="23" t="s">
        <v>49</v>
      </c>
      <c r="B3" s="24">
        <v>34511.954038886921</v>
      </c>
      <c r="C3" s="24">
        <v>45648.078743294893</v>
      </c>
      <c r="D3" s="24">
        <v>982620.10487576085</v>
      </c>
      <c r="E3" s="24">
        <v>975916.17216784263</v>
      </c>
      <c r="F3" s="24">
        <v>64709.913822912982</v>
      </c>
      <c r="G3" s="24">
        <v>46651.333221169611</v>
      </c>
      <c r="H3" s="24">
        <v>424574.2727550717</v>
      </c>
      <c r="I3" s="24">
        <v>25647.831406634879</v>
      </c>
      <c r="J3" s="24">
        <v>124570.76433609851</v>
      </c>
      <c r="K3" s="24">
        <v>0</v>
      </c>
      <c r="L3" s="24">
        <v>881120.49970554211</v>
      </c>
      <c r="M3" s="24">
        <v>28425.543539780901</v>
      </c>
      <c r="N3" s="24">
        <v>0</v>
      </c>
      <c r="O3" s="24">
        <v>0</v>
      </c>
      <c r="P3" s="25">
        <f>SUM(B3:O3)</f>
        <v>3634396.4686129959</v>
      </c>
      <c r="Q3" s="26"/>
      <c r="R3" s="27"/>
      <c r="S3" s="28"/>
      <c r="T3" s="29"/>
      <c r="U3" s="30"/>
      <c r="V3" s="30"/>
      <c r="W3" s="31"/>
      <c r="X3" s="29"/>
      <c r="Y3" s="29"/>
      <c r="Z3" s="29"/>
    </row>
    <row r="4" spans="1:26" x14ac:dyDescent="0.3">
      <c r="A4" s="32" t="s">
        <v>50</v>
      </c>
      <c r="B4" s="33">
        <v>39100.128641280782</v>
      </c>
      <c r="C4" s="33">
        <v>51716.739917973158</v>
      </c>
      <c r="D4" s="33">
        <v>753629.48727006756</v>
      </c>
      <c r="E4" s="33">
        <v>183988.5370957235</v>
      </c>
      <c r="F4" s="33">
        <v>73312.741202401521</v>
      </c>
      <c r="G4" s="33">
        <v>52853.371564522</v>
      </c>
      <c r="H4" s="33">
        <v>2341491.4867154504</v>
      </c>
      <c r="I4" s="33">
        <v>228063.2782625223</v>
      </c>
      <c r="J4" s="33">
        <v>141131.76277981661</v>
      </c>
      <c r="K4" s="33">
        <v>0</v>
      </c>
      <c r="L4" s="33">
        <v>101586.45341030418</v>
      </c>
      <c r="M4" s="33">
        <v>32204.563318884389</v>
      </c>
      <c r="N4" s="33">
        <v>614608.39904713328</v>
      </c>
      <c r="O4" s="33">
        <v>0</v>
      </c>
      <c r="P4" s="34">
        <f t="shared" ref="P4:P22" si="0">SUM(B4:O4)</f>
        <v>4613686.9492260795</v>
      </c>
      <c r="Q4" s="26"/>
      <c r="R4" s="27"/>
      <c r="S4" s="28"/>
      <c r="T4" s="29"/>
      <c r="U4" s="30"/>
      <c r="V4" s="30"/>
      <c r="W4" s="31"/>
      <c r="X4" s="29"/>
      <c r="Y4" s="29"/>
      <c r="Z4" s="29"/>
    </row>
    <row r="5" spans="1:26" x14ac:dyDescent="0.3">
      <c r="A5" s="23" t="s">
        <v>51</v>
      </c>
      <c r="B5" s="24">
        <v>92779.517063492196</v>
      </c>
      <c r="C5" s="24">
        <v>143644.35465259614</v>
      </c>
      <c r="D5" s="24">
        <v>837893.53595630475</v>
      </c>
      <c r="E5" s="24">
        <v>678061.87537620217</v>
      </c>
      <c r="F5" s="24">
        <v>197161.63366332476</v>
      </c>
      <c r="G5" s="24">
        <v>131394.79842248955</v>
      </c>
      <c r="H5" s="24">
        <v>1318656.0529413226</v>
      </c>
      <c r="I5" s="24">
        <v>73421.185299399178</v>
      </c>
      <c r="J5" s="24">
        <v>385386.26247962198</v>
      </c>
      <c r="K5" s="24">
        <v>0</v>
      </c>
      <c r="L5" s="24">
        <v>575128.22419927653</v>
      </c>
      <c r="M5" s="24">
        <v>76251.437665773541</v>
      </c>
      <c r="N5" s="24">
        <v>7969.3460931944037</v>
      </c>
      <c r="O5" s="24">
        <v>0</v>
      </c>
      <c r="P5" s="25">
        <f t="shared" si="0"/>
        <v>4517748.2238129983</v>
      </c>
      <c r="Q5" s="26"/>
      <c r="R5" s="27"/>
      <c r="S5" s="28"/>
      <c r="T5" s="29"/>
      <c r="U5" s="30"/>
      <c r="V5" s="30"/>
      <c r="W5" s="31"/>
      <c r="X5" s="29"/>
      <c r="Y5" s="29"/>
      <c r="Z5" s="29"/>
    </row>
    <row r="6" spans="1:26" x14ac:dyDescent="0.3">
      <c r="A6" s="32" t="s">
        <v>52</v>
      </c>
      <c r="B6" s="33">
        <v>115284.62170751821</v>
      </c>
      <c r="C6" s="33">
        <v>498636.35061165586</v>
      </c>
      <c r="D6" s="33">
        <v>1401191.192825713</v>
      </c>
      <c r="E6" s="33">
        <v>658191.08386045124</v>
      </c>
      <c r="F6" s="33">
        <v>507522.34661861655</v>
      </c>
      <c r="G6" s="33">
        <v>387755.16487496241</v>
      </c>
      <c r="H6" s="33">
        <v>2666561.4127669064</v>
      </c>
      <c r="I6" s="33">
        <v>129747.78022229209</v>
      </c>
      <c r="J6" s="33">
        <v>847160.14117815811</v>
      </c>
      <c r="K6" s="33">
        <v>0</v>
      </c>
      <c r="L6" s="33">
        <v>292251.49877724302</v>
      </c>
      <c r="M6" s="33">
        <v>208111.56871690063</v>
      </c>
      <c r="N6" s="33">
        <v>0</v>
      </c>
      <c r="O6" s="33">
        <v>0</v>
      </c>
      <c r="P6" s="34">
        <f t="shared" si="0"/>
        <v>7712413.162160418</v>
      </c>
      <c r="Q6" s="26"/>
      <c r="R6" s="27"/>
      <c r="S6" s="28"/>
      <c r="T6" s="29"/>
      <c r="U6" s="30"/>
      <c r="V6" s="30"/>
      <c r="W6" s="31"/>
      <c r="X6" s="29"/>
      <c r="Y6" s="29"/>
      <c r="Z6" s="29"/>
    </row>
    <row r="7" spans="1:26" x14ac:dyDescent="0.3">
      <c r="A7" s="23" t="s">
        <v>53</v>
      </c>
      <c r="B7" s="24">
        <v>24177.957492422567</v>
      </c>
      <c r="C7" s="24">
        <v>31979.565869337988</v>
      </c>
      <c r="D7" s="24">
        <v>147715.13758694174</v>
      </c>
      <c r="E7" s="24">
        <v>69230.488750105389</v>
      </c>
      <c r="F7" s="24">
        <v>45333.670298292396</v>
      </c>
      <c r="G7" s="24">
        <v>32682.413470861899</v>
      </c>
      <c r="H7" s="24">
        <v>280787.61680880317</v>
      </c>
      <c r="I7" s="24">
        <v>13705.528229716281</v>
      </c>
      <c r="J7" s="24">
        <v>87270.243855885303</v>
      </c>
      <c r="K7" s="24">
        <v>0</v>
      </c>
      <c r="L7" s="24">
        <v>62817.004386199726</v>
      </c>
      <c r="M7" s="24">
        <v>19914.015376510837</v>
      </c>
      <c r="N7" s="24">
        <v>0</v>
      </c>
      <c r="O7" s="24">
        <v>0</v>
      </c>
      <c r="P7" s="25">
        <f t="shared" si="0"/>
        <v>815613.64212507731</v>
      </c>
      <c r="Q7" s="26"/>
      <c r="R7" s="27"/>
      <c r="S7" s="28"/>
      <c r="T7" s="29"/>
      <c r="U7" s="30"/>
      <c r="V7" s="30"/>
      <c r="W7" s="31"/>
      <c r="X7" s="29"/>
      <c r="Y7" s="29"/>
      <c r="Z7" s="29"/>
    </row>
    <row r="8" spans="1:26" x14ac:dyDescent="0.3">
      <c r="A8" s="32" t="s">
        <v>54</v>
      </c>
      <c r="B8" s="33">
        <v>9369.6574818995687</v>
      </c>
      <c r="C8" s="33">
        <v>12393.006262396231</v>
      </c>
      <c r="D8" s="33">
        <v>57243.886069163389</v>
      </c>
      <c r="E8" s="33">
        <v>26828.815754857806</v>
      </c>
      <c r="F8" s="33">
        <v>17568.107778561724</v>
      </c>
      <c r="G8" s="33">
        <v>12665.380026404941</v>
      </c>
      <c r="H8" s="33">
        <v>108813.31872147915</v>
      </c>
      <c r="I8" s="33">
        <v>5311.2883981698142</v>
      </c>
      <c r="J8" s="33">
        <v>33819.742364414466</v>
      </c>
      <c r="K8" s="33">
        <v>0</v>
      </c>
      <c r="L8" s="33">
        <v>24343.405158278354</v>
      </c>
      <c r="M8" s="33">
        <v>7717.2566469134044</v>
      </c>
      <c r="N8" s="33">
        <v>0</v>
      </c>
      <c r="O8" s="33">
        <v>0</v>
      </c>
      <c r="P8" s="34">
        <f t="shared" si="0"/>
        <v>316073.86466253886</v>
      </c>
      <c r="Q8" s="26"/>
      <c r="R8" s="27"/>
      <c r="S8" s="28"/>
      <c r="T8" s="29"/>
      <c r="U8" s="30"/>
      <c r="V8" s="30"/>
      <c r="W8" s="31"/>
      <c r="X8" s="29"/>
      <c r="Y8" s="29"/>
      <c r="Z8" s="29"/>
    </row>
    <row r="9" spans="1:26" x14ac:dyDescent="0.3">
      <c r="A9" s="35" t="s">
        <v>116</v>
      </c>
      <c r="B9" s="24">
        <v>-65833</v>
      </c>
      <c r="C9" s="24">
        <v>21455</v>
      </c>
      <c r="D9" s="24">
        <v>-343386</v>
      </c>
      <c r="E9" s="24">
        <v>558826</v>
      </c>
      <c r="F9" s="24">
        <v>211743</v>
      </c>
      <c r="G9" s="24">
        <v>172493</v>
      </c>
      <c r="H9" s="24">
        <v>-615048</v>
      </c>
      <c r="I9" s="24">
        <v>0</v>
      </c>
      <c r="J9" s="24">
        <v>0</v>
      </c>
      <c r="K9" s="24">
        <v>0</v>
      </c>
      <c r="L9" s="24">
        <v>101365</v>
      </c>
      <c r="M9" s="24">
        <v>-41614</v>
      </c>
      <c r="N9" s="24">
        <v>0</v>
      </c>
      <c r="O9" s="24">
        <v>0</v>
      </c>
      <c r="P9" s="25">
        <f t="shared" si="0"/>
        <v>1</v>
      </c>
      <c r="Q9" s="26"/>
      <c r="R9" s="27"/>
      <c r="S9" s="28"/>
      <c r="T9" s="29"/>
      <c r="U9" s="30"/>
      <c r="V9" s="30"/>
      <c r="W9" s="31"/>
      <c r="X9" s="29"/>
      <c r="Y9" s="29"/>
      <c r="Z9" s="29"/>
    </row>
    <row r="10" spans="1:26" x14ac:dyDescent="0.3">
      <c r="A10" s="36" t="s">
        <v>76</v>
      </c>
      <c r="B10" s="37">
        <f>SUM(B3:B9)</f>
        <v>249390.83642550017</v>
      </c>
      <c r="C10" s="37">
        <f>SUM(C3:C9)</f>
        <v>805473.09605725424</v>
      </c>
      <c r="D10" s="37">
        <f>SUM(D3:D9)</f>
        <v>3836907.3445839514</v>
      </c>
      <c r="E10" s="37">
        <f t="shared" ref="E10:O10" si="1">SUM(E3:E9)</f>
        <v>3151042.9730051826</v>
      </c>
      <c r="F10" s="37">
        <f t="shared" si="1"/>
        <v>1117351.4133841102</v>
      </c>
      <c r="G10" s="37">
        <f>SUM(G3:G9)</f>
        <v>836495.46158041037</v>
      </c>
      <c r="H10" s="37">
        <f t="shared" si="1"/>
        <v>6525836.1607090328</v>
      </c>
      <c r="I10" s="37">
        <f>SUM(I3:I9)</f>
        <v>475896.89181873453</v>
      </c>
      <c r="J10" s="37">
        <f>SUM(J3:J9)</f>
        <v>1619338.916993995</v>
      </c>
      <c r="K10" s="37">
        <f t="shared" si="1"/>
        <v>0</v>
      </c>
      <c r="L10" s="37">
        <f t="shared" si="1"/>
        <v>2038612.0856368439</v>
      </c>
      <c r="M10" s="37">
        <f>SUM(M3:M9)</f>
        <v>331010.38526476372</v>
      </c>
      <c r="N10" s="37">
        <f t="shared" si="1"/>
        <v>622577.74514032772</v>
      </c>
      <c r="O10" s="37">
        <f t="shared" si="1"/>
        <v>0</v>
      </c>
      <c r="P10" s="38">
        <f t="shared" si="0"/>
        <v>21609933.310600109</v>
      </c>
      <c r="Q10" s="39"/>
      <c r="R10" s="27"/>
      <c r="S10" s="28"/>
      <c r="T10" s="29"/>
      <c r="U10" s="30"/>
      <c r="V10" s="30"/>
      <c r="W10" s="31"/>
      <c r="X10" s="29"/>
      <c r="Y10" s="29"/>
      <c r="Z10" s="29"/>
    </row>
    <row r="11" spans="1:26" x14ac:dyDescent="0.3">
      <c r="A11" s="23" t="s">
        <v>55</v>
      </c>
      <c r="B11" s="24">
        <v>28569.616137783392</v>
      </c>
      <c r="C11" s="24">
        <v>29217.672394248923</v>
      </c>
      <c r="D11" s="24">
        <v>134957.82010676869</v>
      </c>
      <c r="E11" s="24">
        <v>63251.444633703577</v>
      </c>
      <c r="F11" s="24">
        <v>41418.45866877029</v>
      </c>
      <c r="G11" s="24">
        <v>29859.819040276372</v>
      </c>
      <c r="H11" s="24">
        <v>2231156.0162695516</v>
      </c>
      <c r="I11" s="24">
        <v>12521.859597535245</v>
      </c>
      <c r="J11" s="24">
        <v>79733.208548408118</v>
      </c>
      <c r="K11" s="24">
        <v>0</v>
      </c>
      <c r="L11" s="24">
        <v>387860.20372509747</v>
      </c>
      <c r="M11" s="24">
        <v>18194.154970777705</v>
      </c>
      <c r="N11" s="24">
        <v>0</v>
      </c>
      <c r="O11" s="24">
        <v>0</v>
      </c>
      <c r="P11" s="25">
        <f t="shared" si="0"/>
        <v>3056740.2740929215</v>
      </c>
      <c r="Q11" s="26"/>
      <c r="R11" s="27"/>
      <c r="S11" s="28"/>
      <c r="T11" s="29"/>
      <c r="U11" s="30"/>
      <c r="V11" s="30"/>
      <c r="W11" s="31"/>
      <c r="X11" s="29"/>
      <c r="Y11" s="29"/>
      <c r="Z11" s="29"/>
    </row>
    <row r="12" spans="1:26" x14ac:dyDescent="0.3">
      <c r="A12" s="32" t="s">
        <v>56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926865.21678761882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4">
        <f t="shared" si="0"/>
        <v>926865.21678761882</v>
      </c>
      <c r="Q12" s="26"/>
      <c r="R12" s="27"/>
      <c r="S12" s="28"/>
      <c r="T12" s="29"/>
      <c r="U12" s="30"/>
      <c r="V12" s="30"/>
      <c r="W12" s="31"/>
      <c r="X12" s="29"/>
      <c r="Y12" s="29"/>
      <c r="Z12" s="29"/>
    </row>
    <row r="13" spans="1:26" x14ac:dyDescent="0.3">
      <c r="A13" s="23" t="s">
        <v>57</v>
      </c>
      <c r="B13" s="24">
        <v>0</v>
      </c>
      <c r="C13" s="24">
        <v>0</v>
      </c>
      <c r="D13" s="24">
        <v>1279382.3291404543</v>
      </c>
      <c r="E13" s="24">
        <v>1091119.9459477321</v>
      </c>
      <c r="F13" s="24">
        <v>0</v>
      </c>
      <c r="G13" s="24">
        <v>0</v>
      </c>
      <c r="H13" s="24">
        <v>52.619596158744933</v>
      </c>
      <c r="I13" s="24">
        <v>336765.41541596485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5">
        <f t="shared" si="0"/>
        <v>2707320.31010031</v>
      </c>
      <c r="Q13" s="26"/>
      <c r="R13" s="27"/>
      <c r="S13" s="28"/>
      <c r="T13" s="29"/>
      <c r="U13" s="30"/>
      <c r="V13" s="30"/>
      <c r="W13" s="31"/>
      <c r="X13" s="29"/>
      <c r="Y13" s="29"/>
      <c r="Z13" s="29"/>
    </row>
    <row r="14" spans="1:26" x14ac:dyDescent="0.3">
      <c r="A14" s="40" t="s">
        <v>58</v>
      </c>
      <c r="B14" s="33">
        <v>30994.333257351256</v>
      </c>
      <c r="C14" s="33">
        <v>638455.80611294904</v>
      </c>
      <c r="D14" s="33">
        <v>189359.75890271369</v>
      </c>
      <c r="E14" s="33">
        <v>88748.308890962377</v>
      </c>
      <c r="F14" s="33">
        <v>506209.67065133958</v>
      </c>
      <c r="G14" s="33">
        <v>489991.70557481854</v>
      </c>
      <c r="H14" s="33">
        <v>359948.72489278513</v>
      </c>
      <c r="I14" s="33">
        <v>17569.462166231169</v>
      </c>
      <c r="J14" s="33">
        <v>111873.92575933514</v>
      </c>
      <c r="K14" s="33">
        <v>0</v>
      </c>
      <c r="L14" s="33">
        <v>80526.701595226201</v>
      </c>
      <c r="M14" s="33">
        <v>174893.37695912636</v>
      </c>
      <c r="N14" s="33">
        <v>0</v>
      </c>
      <c r="O14" s="33">
        <v>0</v>
      </c>
      <c r="P14" s="34">
        <f t="shared" si="0"/>
        <v>2688571.7747628386</v>
      </c>
      <c r="Q14" s="26"/>
      <c r="R14" s="27"/>
      <c r="S14" s="28"/>
      <c r="T14" s="29"/>
      <c r="U14" s="30"/>
      <c r="V14" s="30"/>
      <c r="W14" s="31"/>
      <c r="X14" s="29"/>
      <c r="Y14" s="29"/>
      <c r="Z14" s="29"/>
    </row>
    <row r="15" spans="1:26" x14ac:dyDescent="0.3">
      <c r="A15" s="41" t="s">
        <v>77</v>
      </c>
      <c r="B15" s="42">
        <f>SUM(B11:B14)</f>
        <v>59563.949395134652</v>
      </c>
      <c r="C15" s="42">
        <f>SUM(C11:C14)</f>
        <v>667673.47850719793</v>
      </c>
      <c r="D15" s="42">
        <f>SUM(D11:D14)</f>
        <v>1603699.9081499367</v>
      </c>
      <c r="E15" s="42">
        <f t="shared" ref="E15:O15" si="2">SUM(E11:E14)</f>
        <v>1243119.699472398</v>
      </c>
      <c r="F15" s="42">
        <f t="shared" si="2"/>
        <v>547628.12932010985</v>
      </c>
      <c r="G15" s="42">
        <f>SUM(G11:G14)</f>
        <v>519851.52461509488</v>
      </c>
      <c r="H15" s="42">
        <f t="shared" si="2"/>
        <v>2591157.3607584955</v>
      </c>
      <c r="I15" s="42">
        <f>SUM(I11:I14)</f>
        <v>366856.73717973125</v>
      </c>
      <c r="J15" s="42">
        <f t="shared" si="2"/>
        <v>1118472.3510953621</v>
      </c>
      <c r="K15" s="42">
        <f t="shared" si="2"/>
        <v>0</v>
      </c>
      <c r="L15" s="42">
        <f t="shared" si="2"/>
        <v>468386.90532032365</v>
      </c>
      <c r="M15" s="42">
        <f>SUM(M11:M14)</f>
        <v>193087.53192990407</v>
      </c>
      <c r="N15" s="42">
        <f t="shared" si="2"/>
        <v>0</v>
      </c>
      <c r="O15" s="42">
        <f t="shared" si="2"/>
        <v>0</v>
      </c>
      <c r="P15" s="43">
        <f t="shared" si="0"/>
        <v>9379497.5757436883</v>
      </c>
      <c r="Q15" s="26"/>
      <c r="R15" s="27"/>
      <c r="S15" s="28"/>
      <c r="T15" s="29"/>
      <c r="U15" s="30"/>
      <c r="V15" s="30"/>
      <c r="W15" s="31"/>
      <c r="X15" s="29"/>
      <c r="Y15" s="29"/>
      <c r="Z15" s="29"/>
    </row>
    <row r="16" spans="1:26" x14ac:dyDescent="0.3">
      <c r="A16" s="44" t="s">
        <v>78</v>
      </c>
      <c r="B16" s="45">
        <v>0</v>
      </c>
      <c r="C16" s="45">
        <v>87581.058481725981</v>
      </c>
      <c r="D16" s="45">
        <v>416753.64054889226</v>
      </c>
      <c r="E16" s="45">
        <v>195322.28514226436</v>
      </c>
      <c r="F16" s="45">
        <v>127901.39483935076</v>
      </c>
      <c r="G16" s="45">
        <v>92207.982326043581</v>
      </c>
      <c r="H16" s="45">
        <v>792195.46105923457</v>
      </c>
      <c r="I16" s="45">
        <v>38667.86355608279</v>
      </c>
      <c r="J16" s="45">
        <v>246218.44742975794</v>
      </c>
      <c r="K16" s="45">
        <v>164586.29103358317</v>
      </c>
      <c r="L16" s="45">
        <v>0</v>
      </c>
      <c r="M16" s="45">
        <v>56184.075252427981</v>
      </c>
      <c r="N16" s="45">
        <v>0</v>
      </c>
      <c r="O16" s="45">
        <v>0</v>
      </c>
      <c r="P16" s="46">
        <f t="shared" si="0"/>
        <v>2217618.4996693637</v>
      </c>
      <c r="Q16" s="26"/>
      <c r="R16" s="27"/>
      <c r="S16" s="28"/>
      <c r="T16" s="29"/>
      <c r="U16" s="30"/>
      <c r="V16" s="30"/>
      <c r="W16" s="31"/>
      <c r="X16" s="29"/>
      <c r="Y16" s="29"/>
      <c r="Z16" s="29"/>
    </row>
    <row r="17" spans="1:26" outlineLevel="1" x14ac:dyDescent="0.3">
      <c r="A17" s="23" t="s">
        <v>16</v>
      </c>
      <c r="B17" s="24">
        <v>14300</v>
      </c>
      <c r="C17" s="24">
        <v>53202.400000000001</v>
      </c>
      <c r="D17" s="24">
        <v>55600</v>
      </c>
      <c r="E17" s="24">
        <v>57300</v>
      </c>
      <c r="F17" s="24">
        <v>5500</v>
      </c>
      <c r="G17" s="24">
        <v>71700</v>
      </c>
      <c r="H17" s="24">
        <v>327100</v>
      </c>
      <c r="I17" s="24">
        <v>3200</v>
      </c>
      <c r="J17" s="24">
        <v>188500</v>
      </c>
      <c r="K17" s="24">
        <v>0</v>
      </c>
      <c r="L17" s="24">
        <v>79500</v>
      </c>
      <c r="M17" s="24">
        <v>28200</v>
      </c>
      <c r="N17" s="24">
        <v>0</v>
      </c>
      <c r="O17" s="24">
        <v>0</v>
      </c>
      <c r="P17" s="25">
        <f t="shared" si="0"/>
        <v>884102.4</v>
      </c>
      <c r="Q17" s="26"/>
      <c r="R17" s="27"/>
      <c r="S17" s="28"/>
      <c r="T17" s="29"/>
      <c r="U17" s="29"/>
      <c r="V17" s="29"/>
      <c r="W17" s="29"/>
      <c r="X17" s="29"/>
      <c r="Y17" s="29"/>
      <c r="Z17" s="29"/>
    </row>
    <row r="18" spans="1:26" outlineLevel="1" x14ac:dyDescent="0.3">
      <c r="A18" s="32" t="s">
        <v>45</v>
      </c>
      <c r="B18" s="33">
        <v>0</v>
      </c>
      <c r="C18" s="33">
        <v>2397.6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4">
        <f t="shared" si="0"/>
        <v>2397.6</v>
      </c>
      <c r="Q18" s="47"/>
      <c r="R18" s="27"/>
      <c r="S18" s="48"/>
      <c r="T18" s="49"/>
      <c r="U18" s="49"/>
      <c r="V18" s="49"/>
      <c r="W18" s="49"/>
      <c r="X18" s="49"/>
      <c r="Y18" s="49"/>
      <c r="Z18" s="49"/>
    </row>
    <row r="19" spans="1:26" outlineLevel="1" x14ac:dyDescent="0.3">
      <c r="A19" s="35" t="s">
        <v>17</v>
      </c>
      <c r="B19" s="24">
        <v>67877.782531940582</v>
      </c>
      <c r="C19" s="24">
        <v>167431.86357878678</v>
      </c>
      <c r="D19" s="24">
        <v>294137.0576384092</v>
      </c>
      <c r="E19" s="24">
        <v>363523.23533772602</v>
      </c>
      <c r="F19" s="24">
        <v>22625.927510646859</v>
      </c>
      <c r="G19" s="24">
        <v>301679.03347529116</v>
      </c>
      <c r="H19" s="24">
        <v>1502361.5867069515</v>
      </c>
      <c r="I19" s="24">
        <v>45251.855021293719</v>
      </c>
      <c r="J19" s="24">
        <v>1063418.5930004024</v>
      </c>
      <c r="K19" s="24">
        <v>0</v>
      </c>
      <c r="L19" s="24">
        <v>453876.105863576</v>
      </c>
      <c r="M19" s="24">
        <v>212683.71860008049</v>
      </c>
      <c r="N19" s="24">
        <v>0</v>
      </c>
      <c r="O19" s="24">
        <v>0</v>
      </c>
      <c r="P19" s="25">
        <f t="shared" si="0"/>
        <v>4494866.7592651043</v>
      </c>
      <c r="Q19" s="47"/>
      <c r="R19" s="27"/>
      <c r="S19" s="48"/>
      <c r="T19" s="49"/>
      <c r="U19" s="49"/>
      <c r="V19" s="49"/>
      <c r="W19" s="49"/>
      <c r="X19" s="49"/>
      <c r="Y19" s="49"/>
      <c r="Z19" s="49"/>
    </row>
    <row r="20" spans="1:26" x14ac:dyDescent="0.3">
      <c r="A20" s="50" t="s">
        <v>79</v>
      </c>
      <c r="B20" s="37">
        <f>SUM(B17:B19)</f>
        <v>82177.782531940582</v>
      </c>
      <c r="C20" s="37">
        <f>SUM(C17:C19)</f>
        <v>223031.86357878678</v>
      </c>
      <c r="D20" s="37">
        <f>SUM(D17:D19)</f>
        <v>349737.0576384092</v>
      </c>
      <c r="E20" s="37">
        <f t="shared" ref="E20:O20" si="3">SUM(E17:E19)</f>
        <v>420823.23533772602</v>
      </c>
      <c r="F20" s="37">
        <f t="shared" si="3"/>
        <v>28125.927510646859</v>
      </c>
      <c r="G20" s="37">
        <f>SUM(G17:G19)</f>
        <v>373379.03347529116</v>
      </c>
      <c r="H20" s="37">
        <f t="shared" si="3"/>
        <v>1829461.5867069515</v>
      </c>
      <c r="I20" s="37">
        <f>SUM(I17:I19)</f>
        <v>48451.855021293719</v>
      </c>
      <c r="J20" s="37">
        <f t="shared" si="3"/>
        <v>1251918.5930004024</v>
      </c>
      <c r="K20" s="37">
        <f t="shared" si="3"/>
        <v>0</v>
      </c>
      <c r="L20" s="37">
        <f t="shared" si="3"/>
        <v>533376.10586357606</v>
      </c>
      <c r="M20" s="37">
        <f>SUM(M17:M19)</f>
        <v>240883.71860008049</v>
      </c>
      <c r="N20" s="37">
        <f t="shared" si="3"/>
        <v>0</v>
      </c>
      <c r="O20" s="37">
        <f t="shared" si="3"/>
        <v>0</v>
      </c>
      <c r="P20" s="38">
        <f t="shared" si="0"/>
        <v>5381366.7592651043</v>
      </c>
      <c r="Q20" s="18"/>
      <c r="R20" s="27"/>
      <c r="S20" s="28"/>
      <c r="T20" s="19"/>
      <c r="U20" s="30"/>
      <c r="V20" s="30"/>
      <c r="W20" s="31"/>
      <c r="X20" s="19"/>
      <c r="Y20" s="29"/>
      <c r="Z20" s="19"/>
    </row>
    <row r="21" spans="1:26" x14ac:dyDescent="0.3">
      <c r="A21" s="51" t="s">
        <v>80</v>
      </c>
      <c r="B21" s="42">
        <v>193248.72693333612</v>
      </c>
      <c r="C21" s="42">
        <v>99245.954723515635</v>
      </c>
      <c r="D21" s="42">
        <v>472260.93926925742</v>
      </c>
      <c r="E21" s="42">
        <v>221337.20468527448</v>
      </c>
      <c r="F21" s="42">
        <v>144936.54520000209</v>
      </c>
      <c r="G21" s="42">
        <v>104489.1372372108</v>
      </c>
      <c r="H21" s="42">
        <v>897707.74895195081</v>
      </c>
      <c r="I21" s="42">
        <v>43818.025293023886</v>
      </c>
      <c r="J21" s="42">
        <v>279012.2123359213</v>
      </c>
      <c r="K21" s="42">
        <v>186507.49227287091</v>
      </c>
      <c r="L21" s="42">
        <v>267776.82123514597</v>
      </c>
      <c r="M21" s="42">
        <v>63667.216237727014</v>
      </c>
      <c r="N21" s="42">
        <v>0</v>
      </c>
      <c r="O21" s="42">
        <v>0</v>
      </c>
      <c r="P21" s="43">
        <f t="shared" si="0"/>
        <v>2974008.0243752366</v>
      </c>
      <c r="Q21" s="26"/>
      <c r="R21" s="27"/>
      <c r="S21" s="28"/>
      <c r="T21" s="29"/>
      <c r="U21" s="30"/>
      <c r="V21" s="30"/>
      <c r="W21" s="31"/>
      <c r="X21" s="29"/>
      <c r="Y21" s="29"/>
      <c r="Z21" s="29"/>
    </row>
    <row r="22" spans="1:26" x14ac:dyDescent="0.3">
      <c r="A22" s="50" t="s">
        <v>81</v>
      </c>
      <c r="B22" s="37">
        <v>0</v>
      </c>
      <c r="C22" s="37">
        <v>210390.85540639993</v>
      </c>
      <c r="D22" s="37">
        <v>1001142.9006319635</v>
      </c>
      <c r="E22" s="37">
        <v>469211.30394408439</v>
      </c>
      <c r="F22" s="37">
        <v>307250.04166896897</v>
      </c>
      <c r="G22" s="37">
        <v>221505.84399390788</v>
      </c>
      <c r="H22" s="37">
        <v>1903044.8317326063</v>
      </c>
      <c r="I22" s="37">
        <v>92889.5474813162</v>
      </c>
      <c r="J22" s="37">
        <v>591476.1784066715</v>
      </c>
      <c r="K22" s="37">
        <v>395376.02261278179</v>
      </c>
      <c r="L22" s="37">
        <v>0</v>
      </c>
      <c r="M22" s="37">
        <v>134967.71856259619</v>
      </c>
      <c r="N22" s="37">
        <v>0</v>
      </c>
      <c r="O22" s="37">
        <v>0</v>
      </c>
      <c r="P22" s="38">
        <f t="shared" si="0"/>
        <v>5327255.2444412978</v>
      </c>
      <c r="Q22" s="26"/>
      <c r="R22" s="27"/>
      <c r="S22" s="52"/>
      <c r="T22" s="29"/>
      <c r="U22" s="30"/>
      <c r="V22" s="30"/>
      <c r="W22" s="31"/>
      <c r="X22" s="29"/>
      <c r="Y22" s="29"/>
      <c r="Z22" s="29"/>
    </row>
    <row r="23" spans="1:26" x14ac:dyDescent="0.3">
      <c r="A23" s="23" t="s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6"/>
      <c r="R23" s="27"/>
      <c r="S23" s="52"/>
      <c r="T23" s="29"/>
      <c r="U23" s="29"/>
      <c r="V23" s="29"/>
      <c r="W23" s="29"/>
      <c r="X23" s="29"/>
      <c r="Y23" s="29"/>
      <c r="Z23" s="29"/>
    </row>
    <row r="24" spans="1:26" x14ac:dyDescent="0.3">
      <c r="A24" s="32" t="s">
        <v>20</v>
      </c>
      <c r="B24" s="33">
        <v>0</v>
      </c>
      <c r="C24" s="33">
        <v>8353.9603960396034</v>
      </c>
      <c r="D24" s="33">
        <v>21813.118811881188</v>
      </c>
      <c r="E24" s="33">
        <v>19260.519801980197</v>
      </c>
      <c r="F24" s="33">
        <v>9050.1237623762372</v>
      </c>
      <c r="G24" s="33">
        <v>11834.777227722772</v>
      </c>
      <c r="H24" s="33">
        <v>159885.5198019802</v>
      </c>
      <c r="I24" s="33">
        <v>232.05445544554456</v>
      </c>
      <c r="J24" s="33">
        <v>65439.356435643567</v>
      </c>
      <c r="K24" s="33">
        <v>75649.752475247529</v>
      </c>
      <c r="L24" s="33">
        <v>0</v>
      </c>
      <c r="M24" s="33">
        <v>3480.8168316831684</v>
      </c>
      <c r="N24" s="33">
        <v>0</v>
      </c>
      <c r="O24" s="33">
        <v>0</v>
      </c>
      <c r="P24" s="34">
        <f t="shared" ref="P24:P57" si="4">SUM(B24:O24)</f>
        <v>375000.00000000006</v>
      </c>
      <c r="Q24" s="26"/>
      <c r="R24" s="27"/>
      <c r="S24" s="52"/>
      <c r="T24" s="29"/>
      <c r="U24" s="53"/>
      <c r="V24" s="30"/>
      <c r="W24" s="31"/>
      <c r="X24" s="29"/>
      <c r="Y24" s="29"/>
      <c r="Z24" s="29"/>
    </row>
    <row r="25" spans="1:26" x14ac:dyDescent="0.3">
      <c r="A25" s="23" t="s">
        <v>22</v>
      </c>
      <c r="B25" s="24">
        <v>0</v>
      </c>
      <c r="C25" s="24">
        <v>75389.281507656066</v>
      </c>
      <c r="D25" s="24">
        <v>384189.04593639576</v>
      </c>
      <c r="E25" s="24">
        <v>167239.10482921082</v>
      </c>
      <c r="F25" s="24">
        <v>114565.37102473498</v>
      </c>
      <c r="G25" s="24">
        <v>75060.070671378082</v>
      </c>
      <c r="H25" s="24">
        <v>562292.10836277972</v>
      </c>
      <c r="I25" s="24">
        <v>38188.457008244994</v>
      </c>
      <c r="J25" s="24">
        <v>152424.61719670199</v>
      </c>
      <c r="K25" s="24">
        <v>56624.263839811538</v>
      </c>
      <c r="L25" s="24">
        <v>0</v>
      </c>
      <c r="M25" s="24">
        <v>51027.679623085984</v>
      </c>
      <c r="N25" s="24">
        <v>0</v>
      </c>
      <c r="O25" s="24">
        <v>0</v>
      </c>
      <c r="P25" s="25">
        <f t="shared" si="4"/>
        <v>1677000</v>
      </c>
      <c r="Q25" s="26"/>
      <c r="R25" s="27"/>
      <c r="S25" s="52"/>
      <c r="T25" s="29"/>
      <c r="U25" s="53"/>
      <c r="V25" s="30"/>
      <c r="W25" s="31"/>
      <c r="X25" s="29"/>
      <c r="Y25" s="29"/>
      <c r="Z25" s="29"/>
    </row>
    <row r="26" spans="1:26" x14ac:dyDescent="0.3">
      <c r="A26" s="32" t="s">
        <v>59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119697.00000000001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4">
        <f t="shared" si="4"/>
        <v>119697.00000000001</v>
      </c>
      <c r="Q26" s="26"/>
      <c r="R26" s="27"/>
      <c r="S26" s="52"/>
      <c r="T26" s="29"/>
      <c r="U26" s="53"/>
      <c r="V26" s="30"/>
      <c r="W26" s="31"/>
      <c r="X26" s="29"/>
      <c r="Y26" s="29"/>
      <c r="Z26" s="29"/>
    </row>
    <row r="27" spans="1:26" x14ac:dyDescent="0.3">
      <c r="A27" s="35" t="s">
        <v>23</v>
      </c>
      <c r="B27" s="24">
        <v>0</v>
      </c>
      <c r="C27" s="24">
        <v>2962.0049180328119</v>
      </c>
      <c r="D27" s="24">
        <v>14094.672459016514</v>
      </c>
      <c r="E27" s="24">
        <v>6605.8298360656299</v>
      </c>
      <c r="F27" s="24">
        <v>4325.6449180328236</v>
      </c>
      <c r="G27" s="24">
        <v>3118.4881967213382</v>
      </c>
      <c r="H27" s="24">
        <v>26792.172786885476</v>
      </c>
      <c r="I27" s="24">
        <v>1307.7531147541094</v>
      </c>
      <c r="J27" s="24">
        <v>8327.1459016394147</v>
      </c>
      <c r="K27" s="24">
        <v>5566.3337704918504</v>
      </c>
      <c r="L27" s="24">
        <v>0</v>
      </c>
      <c r="M27" s="24">
        <v>1900.1540983606719</v>
      </c>
      <c r="N27" s="24">
        <v>0</v>
      </c>
      <c r="O27" s="24">
        <v>0</v>
      </c>
      <c r="P27" s="25">
        <f t="shared" si="4"/>
        <v>75000.200000000637</v>
      </c>
      <c r="Q27" s="26"/>
      <c r="R27" s="27"/>
      <c r="S27" s="52"/>
      <c r="T27" s="29"/>
      <c r="U27" s="53"/>
      <c r="V27" s="30"/>
      <c r="W27" s="31"/>
      <c r="X27" s="29"/>
      <c r="Y27" s="29"/>
      <c r="Z27" s="29"/>
    </row>
    <row r="28" spans="1:26" x14ac:dyDescent="0.3">
      <c r="A28" s="50" t="s">
        <v>82</v>
      </c>
      <c r="B28" s="37">
        <f>SUM(B24:B27)</f>
        <v>0</v>
      </c>
      <c r="C28" s="37">
        <f>SUM(C24:C27)</f>
        <v>86705.246821728477</v>
      </c>
      <c r="D28" s="37">
        <f>SUM(D24:D27)</f>
        <v>420096.83720729343</v>
      </c>
      <c r="E28" s="37">
        <f t="shared" ref="E28:O28" si="5">SUM(E24:E27)</f>
        <v>193105.45446725664</v>
      </c>
      <c r="F28" s="37">
        <f t="shared" si="5"/>
        <v>127941.13970514404</v>
      </c>
      <c r="G28" s="37">
        <f>SUM(G24:G27)</f>
        <v>90013.336095822204</v>
      </c>
      <c r="H28" s="37">
        <f t="shared" si="5"/>
        <v>748969.80095164548</v>
      </c>
      <c r="I28" s="37">
        <f>SUM(I24:I27)</f>
        <v>39728.264578444643</v>
      </c>
      <c r="J28" s="37">
        <f t="shared" si="5"/>
        <v>345888.11953398498</v>
      </c>
      <c r="K28" s="37">
        <f t="shared" si="5"/>
        <v>137840.35008555092</v>
      </c>
      <c r="L28" s="37">
        <f t="shared" si="5"/>
        <v>0</v>
      </c>
      <c r="M28" s="37">
        <f>SUM(M24:M27)</f>
        <v>56408.650553129817</v>
      </c>
      <c r="N28" s="37">
        <f t="shared" si="5"/>
        <v>0</v>
      </c>
      <c r="O28" s="37">
        <f t="shared" si="5"/>
        <v>0</v>
      </c>
      <c r="P28" s="38">
        <f t="shared" si="4"/>
        <v>2246697.2000000002</v>
      </c>
      <c r="Q28" s="18"/>
      <c r="R28" s="27"/>
      <c r="S28" s="52"/>
      <c r="T28" s="19"/>
      <c r="U28" s="54"/>
      <c r="V28" s="55"/>
      <c r="W28" s="56"/>
      <c r="X28" s="19"/>
      <c r="Y28" s="29"/>
      <c r="Z28" s="19"/>
    </row>
    <row r="29" spans="1:26" x14ac:dyDescent="0.3">
      <c r="A29" s="23" t="s">
        <v>24</v>
      </c>
      <c r="B29" s="57">
        <v>64578</v>
      </c>
      <c r="C29" s="57">
        <v>39948.374781029255</v>
      </c>
      <c r="D29" s="57">
        <v>183850.00218568579</v>
      </c>
      <c r="E29" s="57">
        <v>86166.02005689159</v>
      </c>
      <c r="F29" s="57">
        <v>56423.434453497539</v>
      </c>
      <c r="G29" s="57">
        <v>40677.359722288915</v>
      </c>
      <c r="H29" s="57">
        <v>349475.38083988009</v>
      </c>
      <c r="I29" s="57">
        <v>17058.247625475997</v>
      </c>
      <c r="J29" s="57">
        <v>0</v>
      </c>
      <c r="K29" s="57">
        <v>0</v>
      </c>
      <c r="L29" s="57">
        <v>289082</v>
      </c>
      <c r="M29" s="57">
        <v>24785.488002828373</v>
      </c>
      <c r="N29" s="57">
        <v>0</v>
      </c>
      <c r="O29" s="57">
        <v>0</v>
      </c>
      <c r="P29" s="58">
        <f t="shared" si="4"/>
        <v>1152044.3076675774</v>
      </c>
      <c r="Q29" s="26"/>
      <c r="R29" s="27"/>
      <c r="S29" s="52"/>
      <c r="T29" s="29"/>
      <c r="U29" s="53"/>
      <c r="V29" s="30"/>
      <c r="W29" s="31"/>
      <c r="X29" s="29"/>
      <c r="Y29" s="29"/>
      <c r="Z29" s="29"/>
    </row>
    <row r="30" spans="1:26" x14ac:dyDescent="0.3">
      <c r="A30" s="32" t="s">
        <v>25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111581.69233242243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4">
        <f t="shared" si="4"/>
        <v>111581.69233242243</v>
      </c>
      <c r="Q30" s="26"/>
      <c r="R30" s="27"/>
      <c r="S30" s="52"/>
      <c r="T30" s="29"/>
      <c r="U30" s="53"/>
      <c r="V30" s="30"/>
      <c r="W30" s="31"/>
      <c r="X30" s="29"/>
      <c r="Y30" s="29"/>
      <c r="Z30" s="29"/>
    </row>
    <row r="31" spans="1:26" x14ac:dyDescent="0.3">
      <c r="A31" s="35" t="s">
        <v>26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5">
        <f t="shared" si="4"/>
        <v>0</v>
      </c>
      <c r="Q31" s="26"/>
      <c r="R31" s="27"/>
      <c r="S31" s="52"/>
      <c r="T31" s="29"/>
      <c r="U31" s="47"/>
      <c r="V31" s="59"/>
      <c r="W31" s="31"/>
      <c r="X31" s="29"/>
      <c r="Y31" s="29"/>
      <c r="Z31" s="29"/>
    </row>
    <row r="32" spans="1:26" x14ac:dyDescent="0.3">
      <c r="A32" s="50" t="s">
        <v>83</v>
      </c>
      <c r="B32" s="37">
        <f>SUM(B29:B31)</f>
        <v>64578</v>
      </c>
      <c r="C32" s="37">
        <f>SUM(C29:C31)</f>
        <v>39948.374781029255</v>
      </c>
      <c r="D32" s="37">
        <f>SUM(D29:D31)</f>
        <v>183850.00218568579</v>
      </c>
      <c r="E32" s="37">
        <f t="shared" ref="E32:O32" si="6">SUM(E29:E31)</f>
        <v>86166.02005689159</v>
      </c>
      <c r="F32" s="37">
        <f t="shared" si="6"/>
        <v>56423.434453497539</v>
      </c>
      <c r="G32" s="37">
        <f>SUM(G29:G31)</f>
        <v>40677.359722288915</v>
      </c>
      <c r="H32" s="37">
        <f t="shared" si="6"/>
        <v>349475.38083988009</v>
      </c>
      <c r="I32" s="37">
        <f>SUM(I29:I31)</f>
        <v>17058.247625475997</v>
      </c>
      <c r="J32" s="37">
        <f t="shared" si="6"/>
        <v>111581.69233242243</v>
      </c>
      <c r="K32" s="37">
        <f t="shared" si="6"/>
        <v>0</v>
      </c>
      <c r="L32" s="37">
        <f t="shared" si="6"/>
        <v>289082</v>
      </c>
      <c r="M32" s="37">
        <f>SUM(M29:M31)</f>
        <v>24785.488002828373</v>
      </c>
      <c r="N32" s="37">
        <f t="shared" si="6"/>
        <v>0</v>
      </c>
      <c r="O32" s="37">
        <f t="shared" si="6"/>
        <v>0</v>
      </c>
      <c r="P32" s="38">
        <f t="shared" si="4"/>
        <v>1263626</v>
      </c>
      <c r="Q32" s="18"/>
      <c r="R32" s="27"/>
      <c r="S32" s="52"/>
      <c r="T32" s="19"/>
      <c r="U32" s="54"/>
      <c r="V32" s="55"/>
      <c r="W32" s="56"/>
      <c r="X32" s="19"/>
      <c r="Y32" s="29"/>
      <c r="Z32" s="19"/>
    </row>
    <row r="33" spans="1:26" x14ac:dyDescent="0.3">
      <c r="A33" s="60" t="s">
        <v>84</v>
      </c>
      <c r="B33" s="57">
        <f>B32+B28+B22</f>
        <v>64578</v>
      </c>
      <c r="C33" s="57">
        <f>C32+C28+C22</f>
        <v>337044.47700915765</v>
      </c>
      <c r="D33" s="57">
        <f>D32+D28+D22</f>
        <v>1605089.7400249427</v>
      </c>
      <c r="E33" s="57">
        <f t="shared" ref="E33:O33" si="7">E32+E28+E22</f>
        <v>748482.7784682326</v>
      </c>
      <c r="F33" s="57">
        <f t="shared" si="7"/>
        <v>491614.61582761054</v>
      </c>
      <c r="G33" s="57">
        <f>G32+G28+G22</f>
        <v>352196.53981201898</v>
      </c>
      <c r="H33" s="57">
        <f t="shared" si="7"/>
        <v>3001490.0135241318</v>
      </c>
      <c r="I33" s="57">
        <f>I32+I28+I22</f>
        <v>149676.05968523683</v>
      </c>
      <c r="J33" s="57">
        <f t="shared" si="7"/>
        <v>1048945.9902730789</v>
      </c>
      <c r="K33" s="57">
        <f t="shared" si="7"/>
        <v>533216.37269833265</v>
      </c>
      <c r="L33" s="57">
        <f t="shared" si="7"/>
        <v>289082</v>
      </c>
      <c r="M33" s="57">
        <f>M32+M28+M22</f>
        <v>216161.85711855438</v>
      </c>
      <c r="N33" s="57">
        <f t="shared" si="7"/>
        <v>0</v>
      </c>
      <c r="O33" s="57">
        <f t="shared" si="7"/>
        <v>0</v>
      </c>
      <c r="P33" s="58">
        <f t="shared" si="4"/>
        <v>8837578.444441298</v>
      </c>
      <c r="Q33" s="18"/>
      <c r="R33" s="27"/>
      <c r="S33" s="61"/>
      <c r="T33" s="19"/>
      <c r="U33" s="30"/>
      <c r="V33" s="30"/>
      <c r="W33" s="31"/>
      <c r="X33" s="19"/>
      <c r="Y33" s="29"/>
      <c r="Z33" s="19"/>
    </row>
    <row r="34" spans="1:26" x14ac:dyDescent="0.3">
      <c r="A34" s="32" t="s">
        <v>27</v>
      </c>
      <c r="B34" s="62">
        <v>203718.87347193182</v>
      </c>
      <c r="C34" s="62">
        <v>170165.17666479011</v>
      </c>
      <c r="D34" s="62">
        <v>803690.92828534672</v>
      </c>
      <c r="E34" s="62">
        <v>389862.00099726557</v>
      </c>
      <c r="F34" s="62">
        <v>242864.8530802638</v>
      </c>
      <c r="G34" s="62">
        <v>183746.43489625223</v>
      </c>
      <c r="H34" s="62">
        <v>1342147.8722856685</v>
      </c>
      <c r="I34" s="62">
        <v>79889.754302718356</v>
      </c>
      <c r="J34" s="62">
        <v>461762.77986971213</v>
      </c>
      <c r="K34" s="62"/>
      <c r="L34" s="62">
        <v>619145.5958460673</v>
      </c>
      <c r="M34" s="62">
        <v>110247.86093775133</v>
      </c>
      <c r="N34" s="62"/>
      <c r="O34" s="62">
        <v>0</v>
      </c>
      <c r="P34" s="63">
        <f t="shared" si="4"/>
        <v>4607242.1306377677</v>
      </c>
      <c r="Q34" s="26"/>
      <c r="R34" s="27"/>
      <c r="S34" s="52"/>
      <c r="T34" s="29"/>
      <c r="U34" s="30"/>
      <c r="V34" s="30"/>
      <c r="W34" s="31"/>
      <c r="X34" s="29"/>
      <c r="Y34" s="29"/>
      <c r="Z34" s="29"/>
    </row>
    <row r="35" spans="1:26" x14ac:dyDescent="0.3">
      <c r="A35" s="35" t="s">
        <v>28</v>
      </c>
      <c r="B35" s="24">
        <v>2843.9920433451857</v>
      </c>
      <c r="C35" s="24">
        <v>2375.5698244412729</v>
      </c>
      <c r="D35" s="24">
        <v>11219.827433746106</v>
      </c>
      <c r="E35" s="24">
        <v>5442.6200672645127</v>
      </c>
      <c r="F35" s="24">
        <v>3390.4846320664174</v>
      </c>
      <c r="G35" s="24">
        <v>2565.1692939976188</v>
      </c>
      <c r="H35" s="24">
        <v>18736.888756156517</v>
      </c>
      <c r="I35" s="24">
        <v>1115.290997390269</v>
      </c>
      <c r="J35" s="24">
        <v>6446.381964915754</v>
      </c>
      <c r="K35" s="24"/>
      <c r="L35" s="24">
        <v>8643.5052297745842</v>
      </c>
      <c r="M35" s="24">
        <v>1539.1015763985711</v>
      </c>
      <c r="N35" s="24">
        <v>0</v>
      </c>
      <c r="O35" s="24">
        <v>0</v>
      </c>
      <c r="P35" s="25">
        <f t="shared" si="4"/>
        <v>64318.831819496816</v>
      </c>
      <c r="Q35" s="64"/>
      <c r="R35" s="65"/>
      <c r="S35" s="66"/>
      <c r="T35" s="67"/>
      <c r="U35" s="68"/>
      <c r="V35" s="69"/>
      <c r="W35" s="70"/>
      <c r="X35" s="67"/>
      <c r="Y35" s="67"/>
      <c r="Z35" s="67"/>
    </row>
    <row r="36" spans="1:26" x14ac:dyDescent="0.3">
      <c r="A36" s="50" t="s">
        <v>85</v>
      </c>
      <c r="B36" s="37">
        <f>SUM(B34:B35)</f>
        <v>206562.86551527699</v>
      </c>
      <c r="C36" s="37">
        <f>SUM(C34:C35)</f>
        <v>172540.74648923139</v>
      </c>
      <c r="D36" s="37">
        <f>SUM(D34:D35)</f>
        <v>814910.75571909279</v>
      </c>
      <c r="E36" s="37">
        <f t="shared" ref="E36:O36" si="8">SUM(E34:E35)</f>
        <v>395304.6210645301</v>
      </c>
      <c r="F36" s="37">
        <f t="shared" si="8"/>
        <v>246255.33771233022</v>
      </c>
      <c r="G36" s="37">
        <f>SUM(G34:G35)</f>
        <v>186311.60419024984</v>
      </c>
      <c r="H36" s="37">
        <f t="shared" si="8"/>
        <v>1360884.7610418249</v>
      </c>
      <c r="I36" s="37">
        <f>SUM(I34:I35)</f>
        <v>81005.045300108628</v>
      </c>
      <c r="J36" s="37">
        <f t="shared" si="8"/>
        <v>468209.16183462791</v>
      </c>
      <c r="K36" s="37">
        <f t="shared" si="8"/>
        <v>0</v>
      </c>
      <c r="L36" s="37">
        <f t="shared" si="8"/>
        <v>627789.10107584193</v>
      </c>
      <c r="M36" s="37">
        <f>SUM(M34:M35)</f>
        <v>111786.96251414991</v>
      </c>
      <c r="N36" s="37">
        <f t="shared" si="8"/>
        <v>0</v>
      </c>
      <c r="O36" s="37">
        <f t="shared" si="8"/>
        <v>0</v>
      </c>
      <c r="P36" s="38">
        <f t="shared" si="4"/>
        <v>4671560.9624572648</v>
      </c>
      <c r="Q36" s="26"/>
      <c r="R36" s="27"/>
      <c r="S36" s="61"/>
      <c r="T36" s="29"/>
      <c r="U36" s="55"/>
      <c r="V36" s="55"/>
      <c r="W36" s="56"/>
      <c r="X36" s="29"/>
      <c r="Y36" s="29"/>
      <c r="Z36" s="29"/>
    </row>
    <row r="37" spans="1:26" x14ac:dyDescent="0.3">
      <c r="A37" s="71" t="s">
        <v>86</v>
      </c>
      <c r="B37" s="72">
        <v>6535.5347287633322</v>
      </c>
      <c r="C37" s="72">
        <v>21108.223011791648</v>
      </c>
      <c r="D37" s="72">
        <v>100549.9703236549</v>
      </c>
      <c r="E37" s="72">
        <v>82576.212811463687</v>
      </c>
      <c r="F37" s="72">
        <v>29281.304281547247</v>
      </c>
      <c r="G37" s="72">
        <v>21921.194932295803</v>
      </c>
      <c r="H37" s="72">
        <v>171016.02237608325</v>
      </c>
      <c r="I37" s="72">
        <v>12471.35102624743</v>
      </c>
      <c r="J37" s="72">
        <v>42436.385720265876</v>
      </c>
      <c r="K37" s="72">
        <v>0</v>
      </c>
      <c r="L37" s="72">
        <v>53423.855804486673</v>
      </c>
      <c r="M37" s="72">
        <v>8674.4561247158708</v>
      </c>
      <c r="N37" s="72">
        <v>16315.268568158734</v>
      </c>
      <c r="O37" s="72">
        <v>0</v>
      </c>
      <c r="P37" s="73">
        <f t="shared" si="4"/>
        <v>566309.77970947442</v>
      </c>
      <c r="Q37" s="64"/>
      <c r="R37" s="65"/>
      <c r="S37" s="66"/>
      <c r="T37" s="67"/>
      <c r="U37" s="68"/>
      <c r="V37" s="69"/>
      <c r="W37" s="69"/>
      <c r="X37" s="67"/>
      <c r="Y37" s="67"/>
      <c r="Z37" s="67"/>
    </row>
    <row r="38" spans="1:26" x14ac:dyDescent="0.3">
      <c r="A38" s="74" t="s">
        <v>87</v>
      </c>
      <c r="B38" s="75">
        <v>795.92293577837506</v>
      </c>
      <c r="C38" s="75">
        <v>1052.7469063347694</v>
      </c>
      <c r="D38" s="75">
        <v>4862.6880911653498</v>
      </c>
      <c r="E38" s="75">
        <v>2279.0235225049428</v>
      </c>
      <c r="F38" s="75">
        <v>1492.355504584456</v>
      </c>
      <c r="G38" s="75">
        <v>1075.8842009794896</v>
      </c>
      <c r="H38" s="75">
        <v>9243.3492105657351</v>
      </c>
      <c r="I38" s="75">
        <v>451.17724557204406</v>
      </c>
      <c r="J38" s="75">
        <v>2872.8807517194118</v>
      </c>
      <c r="K38" s="75">
        <v>0</v>
      </c>
      <c r="L38" s="75">
        <v>2067.8957088718721</v>
      </c>
      <c r="M38" s="75">
        <v>655.55668160040591</v>
      </c>
      <c r="N38" s="75">
        <v>0</v>
      </c>
      <c r="O38" s="75">
        <v>0</v>
      </c>
      <c r="P38" s="76">
        <f t="shared" si="4"/>
        <v>26849.480759676851</v>
      </c>
      <c r="Q38" s="64"/>
      <c r="R38" s="65"/>
      <c r="S38" s="77"/>
      <c r="T38" s="67"/>
      <c r="U38" s="68"/>
      <c r="V38" s="67"/>
      <c r="W38" s="67"/>
      <c r="X38" s="67"/>
    </row>
    <row r="39" spans="1:26" x14ac:dyDescent="0.3">
      <c r="A39" s="23" t="s">
        <v>35</v>
      </c>
      <c r="B39" s="57">
        <v>0</v>
      </c>
      <c r="C39" s="57">
        <v>259109.98196</v>
      </c>
      <c r="D39" s="57">
        <v>64777.495490000001</v>
      </c>
      <c r="E39" s="57">
        <v>129554.99098</v>
      </c>
      <c r="F39" s="57">
        <v>64777.495490000001</v>
      </c>
      <c r="G39" s="57">
        <v>64777.495490000001</v>
      </c>
      <c r="H39" s="57">
        <v>194332.48647</v>
      </c>
      <c r="I39" s="57">
        <v>259109.98196</v>
      </c>
      <c r="J39" s="57">
        <v>259109.98196</v>
      </c>
      <c r="K39" s="57"/>
      <c r="L39" s="57">
        <v>0</v>
      </c>
      <c r="M39" s="57">
        <v>0</v>
      </c>
      <c r="N39" s="57">
        <v>0</v>
      </c>
      <c r="O39" s="57">
        <v>0</v>
      </c>
      <c r="P39" s="58">
        <f t="shared" si="4"/>
        <v>1295549.9098</v>
      </c>
      <c r="Q39" s="26"/>
      <c r="R39" s="27"/>
      <c r="S39" s="28"/>
      <c r="T39" s="29"/>
      <c r="U39" s="30"/>
      <c r="V39" s="30"/>
      <c r="W39" s="30"/>
      <c r="X39" s="29"/>
      <c r="Y39" s="29"/>
      <c r="Z39" s="29"/>
    </row>
    <row r="40" spans="1:26" x14ac:dyDescent="0.3">
      <c r="A40" s="32" t="s">
        <v>36</v>
      </c>
      <c r="B40" s="33">
        <v>0</v>
      </c>
      <c r="C40" s="33">
        <v>49562.686025263458</v>
      </c>
      <c r="D40" s="33">
        <v>235843.57387870652</v>
      </c>
      <c r="E40" s="33">
        <v>110534.14128653098</v>
      </c>
      <c r="F40" s="33">
        <v>72380.224497271556</v>
      </c>
      <c r="G40" s="33">
        <v>52181.09207942833</v>
      </c>
      <c r="H40" s="33">
        <v>448308.52227379818</v>
      </c>
      <c r="I40" s="33">
        <v>21882.393452663495</v>
      </c>
      <c r="J40" s="33">
        <v>139336.60788234445</v>
      </c>
      <c r="K40" s="33"/>
      <c r="L40" s="33">
        <v>133725.7377662769</v>
      </c>
      <c r="M40" s="33">
        <v>31794.930657716184</v>
      </c>
      <c r="N40" s="33">
        <v>0</v>
      </c>
      <c r="O40" s="33">
        <v>0</v>
      </c>
      <c r="P40" s="34">
        <f t="shared" si="4"/>
        <v>1295549.9098</v>
      </c>
      <c r="Q40" s="26"/>
      <c r="R40" s="27"/>
      <c r="S40" s="28"/>
      <c r="T40" s="29"/>
      <c r="U40" s="30"/>
      <c r="V40" s="30"/>
      <c r="W40" s="30"/>
      <c r="X40" s="29"/>
      <c r="Y40" s="29"/>
      <c r="Z40" s="29"/>
    </row>
    <row r="41" spans="1:26" x14ac:dyDescent="0.3">
      <c r="A41" s="35" t="s">
        <v>37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/>
      <c r="L41" s="24">
        <v>0</v>
      </c>
      <c r="M41" s="24">
        <v>0</v>
      </c>
      <c r="N41" s="24">
        <v>0</v>
      </c>
      <c r="O41" s="24">
        <v>0</v>
      </c>
      <c r="P41" s="25">
        <f t="shared" si="4"/>
        <v>0</v>
      </c>
      <c r="Q41" s="26"/>
      <c r="R41" s="27"/>
      <c r="S41" s="28"/>
      <c r="T41" s="29"/>
      <c r="U41" s="30"/>
      <c r="V41" s="30"/>
      <c r="W41" s="30"/>
      <c r="X41" s="29"/>
      <c r="Y41" s="29"/>
      <c r="Z41" s="29"/>
    </row>
    <row r="42" spans="1:26" x14ac:dyDescent="0.3">
      <c r="A42" s="50" t="s">
        <v>88</v>
      </c>
      <c r="B42" s="37">
        <f>SUM(B39:B41)</f>
        <v>0</v>
      </c>
      <c r="C42" s="37">
        <f>SUM(C39:C41)</f>
        <v>308672.66798526346</v>
      </c>
      <c r="D42" s="37">
        <f>SUM(D39:D41)</f>
        <v>300621.06936870655</v>
      </c>
      <c r="E42" s="37">
        <f t="shared" ref="E42:O42" si="9">SUM(E39:E41)</f>
        <v>240089.132266531</v>
      </c>
      <c r="F42" s="37">
        <f t="shared" si="9"/>
        <v>137157.71998727156</v>
      </c>
      <c r="G42" s="37">
        <f>SUM(G39:G41)</f>
        <v>116958.58756942833</v>
      </c>
      <c r="H42" s="37">
        <f t="shared" si="9"/>
        <v>642641.00874379813</v>
      </c>
      <c r="I42" s="37">
        <f>SUM(I39:I41)</f>
        <v>280992.3754126635</v>
      </c>
      <c r="J42" s="37">
        <f t="shared" si="9"/>
        <v>398446.58984234446</v>
      </c>
      <c r="K42" s="37">
        <f t="shared" si="9"/>
        <v>0</v>
      </c>
      <c r="L42" s="37">
        <f t="shared" si="9"/>
        <v>133725.7377662769</v>
      </c>
      <c r="M42" s="37">
        <f>SUM(M39:M41)</f>
        <v>31794.930657716184</v>
      </c>
      <c r="N42" s="37">
        <f t="shared" si="9"/>
        <v>0</v>
      </c>
      <c r="O42" s="37">
        <f t="shared" si="9"/>
        <v>0</v>
      </c>
      <c r="P42" s="38">
        <f t="shared" si="4"/>
        <v>2591099.8196</v>
      </c>
      <c r="Q42" s="26"/>
      <c r="R42" s="27"/>
      <c r="S42" s="28"/>
      <c r="T42" s="29"/>
      <c r="U42" s="30"/>
      <c r="V42" s="30"/>
      <c r="W42" s="31"/>
      <c r="X42" s="29"/>
      <c r="Y42" s="29"/>
      <c r="Z42" s="29"/>
    </row>
    <row r="43" spans="1:26" x14ac:dyDescent="0.3">
      <c r="A43" s="23" t="s">
        <v>89</v>
      </c>
      <c r="B43" s="57">
        <v>42243.014922036396</v>
      </c>
      <c r="C43" s="57">
        <v>26724.877609493298</v>
      </c>
      <c r="D43" s="57">
        <v>0</v>
      </c>
      <c r="E43" s="57">
        <v>13767.3611927693</v>
      </c>
      <c r="F43" s="57">
        <v>41302.083578307902</v>
      </c>
      <c r="G43" s="57">
        <v>3239.37910418101</v>
      </c>
      <c r="H43" s="57">
        <v>48590.6865627152</v>
      </c>
      <c r="I43" s="57">
        <v>0</v>
      </c>
      <c r="J43" s="57">
        <v>10527.9820885883</v>
      </c>
      <c r="K43" s="57"/>
      <c r="L43" s="57">
        <v>39049.223880226273</v>
      </c>
      <c r="M43" s="57">
        <v>0</v>
      </c>
      <c r="N43" s="57">
        <v>4859.06865627152</v>
      </c>
      <c r="O43" s="57">
        <v>0</v>
      </c>
      <c r="P43" s="58">
        <f t="shared" si="4"/>
        <v>230303.67759458922</v>
      </c>
      <c r="Q43" s="64"/>
      <c r="R43" s="65"/>
      <c r="S43" s="78"/>
      <c r="T43" s="67"/>
      <c r="U43" s="67"/>
      <c r="V43" s="67"/>
      <c r="W43" s="67"/>
      <c r="X43" s="67"/>
      <c r="Y43" s="67"/>
      <c r="Z43" s="67"/>
    </row>
    <row r="44" spans="1:26" x14ac:dyDescent="0.3">
      <c r="A44" s="32" t="s">
        <v>90</v>
      </c>
      <c r="B44" s="33">
        <v>99046.434474891197</v>
      </c>
      <c r="C44" s="33">
        <v>827.35284867669202</v>
      </c>
      <c r="D44" s="33">
        <v>2219.87713655077</v>
      </c>
      <c r="E44" s="33">
        <v>3387.6745020140202</v>
      </c>
      <c r="F44" s="33">
        <v>9604.0013109902502</v>
      </c>
      <c r="G44" s="33">
        <v>7440.5854161397101</v>
      </c>
      <c r="H44" s="33">
        <v>11733.8758741376</v>
      </c>
      <c r="I44" s="33">
        <v>0</v>
      </c>
      <c r="J44" s="33">
        <v>2297.5812216629702</v>
      </c>
      <c r="K44" s="33"/>
      <c r="L44" s="33">
        <v>32169.4912364519</v>
      </c>
      <c r="M44" s="33">
        <v>243.17465484754101</v>
      </c>
      <c r="N44" s="33">
        <v>0</v>
      </c>
      <c r="O44" s="33">
        <v>0</v>
      </c>
      <c r="P44" s="34">
        <f t="shared" si="4"/>
        <v>168970.04867636264</v>
      </c>
      <c r="Q44" s="64"/>
      <c r="R44" s="65"/>
      <c r="S44" s="78"/>
      <c r="T44" s="67"/>
      <c r="U44" s="67"/>
      <c r="V44" s="67"/>
      <c r="W44" s="67"/>
      <c r="X44" s="67"/>
      <c r="Y44" s="67"/>
      <c r="Z44" s="67"/>
    </row>
    <row r="45" spans="1:26" x14ac:dyDescent="0.3">
      <c r="A45" s="23" t="s">
        <v>91</v>
      </c>
      <c r="B45" s="24">
        <v>20923.738133185601</v>
      </c>
      <c r="C45" s="24">
        <v>64913.671628619799</v>
      </c>
      <c r="D45" s="24">
        <v>58180.234622993601</v>
      </c>
      <c r="E45" s="24">
        <v>2671.1155063641199</v>
      </c>
      <c r="F45" s="24">
        <v>4674.4521361372099</v>
      </c>
      <c r="G45" s="24">
        <v>0</v>
      </c>
      <c r="H45" s="24">
        <v>144657.599141532</v>
      </c>
      <c r="I45" s="24">
        <v>0</v>
      </c>
      <c r="J45" s="24">
        <v>438174.23952314799</v>
      </c>
      <c r="K45" s="24"/>
      <c r="L45" s="24">
        <v>11129.6479431838</v>
      </c>
      <c r="M45" s="24">
        <v>0</v>
      </c>
      <c r="N45" s="24">
        <v>0</v>
      </c>
      <c r="O45" s="24">
        <v>0</v>
      </c>
      <c r="P45" s="25">
        <f t="shared" si="4"/>
        <v>745324.69863516418</v>
      </c>
      <c r="Q45" s="64"/>
      <c r="R45" s="65"/>
      <c r="S45" s="78"/>
      <c r="T45" s="67"/>
      <c r="U45" s="67"/>
      <c r="V45" s="67"/>
      <c r="W45" s="67"/>
      <c r="X45" s="67"/>
      <c r="Y45" s="67"/>
      <c r="Z45" s="67"/>
    </row>
    <row r="46" spans="1:26" x14ac:dyDescent="0.3">
      <c r="A46" s="40" t="s">
        <v>92</v>
      </c>
      <c r="B46" s="33">
        <v>163077</v>
      </c>
      <c r="C46" s="33">
        <v>499998</v>
      </c>
      <c r="D46" s="33">
        <v>1042752</v>
      </c>
      <c r="E46" s="33">
        <v>634674</v>
      </c>
      <c r="F46" s="33">
        <v>756194</v>
      </c>
      <c r="G46" s="33">
        <v>263796</v>
      </c>
      <c r="H46" s="33">
        <v>2493012</v>
      </c>
      <c r="I46" s="33">
        <v>94731</v>
      </c>
      <c r="J46" s="33">
        <v>721556</v>
      </c>
      <c r="K46" s="33"/>
      <c r="L46" s="33">
        <v>215939</v>
      </c>
      <c r="M46" s="33">
        <v>139143</v>
      </c>
      <c r="N46" s="33">
        <v>51504</v>
      </c>
      <c r="O46" s="33">
        <v>0</v>
      </c>
      <c r="P46" s="34">
        <f t="shared" si="4"/>
        <v>7076376</v>
      </c>
      <c r="Q46" s="64"/>
      <c r="R46" s="65"/>
      <c r="S46" s="78"/>
      <c r="T46" s="67"/>
      <c r="U46" s="67"/>
      <c r="V46" s="67"/>
      <c r="W46" s="67"/>
      <c r="X46" s="67"/>
      <c r="Y46" s="67"/>
      <c r="Z46" s="67"/>
    </row>
    <row r="47" spans="1:26" x14ac:dyDescent="0.3">
      <c r="A47" s="51" t="s">
        <v>93</v>
      </c>
      <c r="B47" s="42">
        <f>SUM(B43:B46)</f>
        <v>325290.18753011321</v>
      </c>
      <c r="C47" s="42">
        <f>SUM(C43:C46)</f>
        <v>592463.90208678984</v>
      </c>
      <c r="D47" s="42">
        <f>SUM(D43:D46)</f>
        <v>1103152.1117595444</v>
      </c>
      <c r="E47" s="42">
        <f t="shared" ref="E47:O47" si="10">SUM(E43:E46)</f>
        <v>654500.15120114747</v>
      </c>
      <c r="F47" s="42">
        <f t="shared" si="10"/>
        <v>811774.53702543536</v>
      </c>
      <c r="G47" s="42">
        <f>SUM(G43:G46)</f>
        <v>274475.9645203207</v>
      </c>
      <c r="H47" s="42">
        <f t="shared" si="10"/>
        <v>2697994.1615783847</v>
      </c>
      <c r="I47" s="42">
        <f>SUM(I43:I46)</f>
        <v>94731</v>
      </c>
      <c r="J47" s="42">
        <f t="shared" si="10"/>
        <v>1172555.8028333993</v>
      </c>
      <c r="K47" s="42">
        <f t="shared" si="10"/>
        <v>0</v>
      </c>
      <c r="L47" s="42">
        <f t="shared" si="10"/>
        <v>298287.36305986193</v>
      </c>
      <c r="M47" s="42">
        <f>SUM(M43:M46)</f>
        <v>139386.17465484753</v>
      </c>
      <c r="N47" s="42">
        <f t="shared" si="10"/>
        <v>56363.06865627152</v>
      </c>
      <c r="O47" s="42">
        <f t="shared" si="10"/>
        <v>0</v>
      </c>
      <c r="P47" s="43">
        <f t="shared" si="4"/>
        <v>8220974.424906115</v>
      </c>
      <c r="Q47" s="79"/>
      <c r="R47" s="65"/>
      <c r="S47" s="78"/>
      <c r="T47" s="80"/>
      <c r="U47" s="68"/>
      <c r="V47" s="68"/>
      <c r="W47" s="70"/>
      <c r="X47" s="80"/>
      <c r="Y47" s="67"/>
      <c r="Z47" s="80"/>
    </row>
    <row r="48" spans="1:26" x14ac:dyDescent="0.3">
      <c r="A48" s="44" t="s">
        <v>94</v>
      </c>
      <c r="B48" s="75">
        <v>1188143.8059958434</v>
      </c>
      <c r="C48" s="75">
        <v>3315888.2148370491</v>
      </c>
      <c r="D48" s="75">
        <f>D47+D42+D38+D37+D36+D33+D21+D20+D16+D15+D10</f>
        <v>10608545.225477554</v>
      </c>
      <c r="E48" s="75">
        <v>7354877.3169772541</v>
      </c>
      <c r="F48" s="75">
        <v>3683519.280592999</v>
      </c>
      <c r="G48" s="75">
        <v>2879362.9144593435</v>
      </c>
      <c r="H48" s="75">
        <v>20519627.634660456</v>
      </c>
      <c r="I48" s="75">
        <v>1593018.3815386945</v>
      </c>
      <c r="J48" s="75">
        <v>7648427.3321108744</v>
      </c>
      <c r="K48" s="75">
        <v>884310.15600478672</v>
      </c>
      <c r="L48" s="75">
        <v>4712527.871471229</v>
      </c>
      <c r="M48" s="75">
        <v>1393292.8650364873</v>
      </c>
      <c r="N48" s="75">
        <v>695256.08236475801</v>
      </c>
      <c r="O48" s="75">
        <v>0</v>
      </c>
      <c r="P48" s="76">
        <f t="shared" si="4"/>
        <v>66476797.08152733</v>
      </c>
      <c r="Q48" s="26"/>
      <c r="R48" s="27"/>
      <c r="S48" s="81"/>
      <c r="T48" s="29"/>
      <c r="U48" s="55"/>
      <c r="V48" s="55"/>
      <c r="W48" s="31"/>
      <c r="X48" s="29"/>
      <c r="Y48" s="29"/>
      <c r="Z48" s="29"/>
    </row>
    <row r="49" spans="1:26" x14ac:dyDescent="0.3">
      <c r="A49" s="23" t="s">
        <v>41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5">
        <f t="shared" si="4"/>
        <v>0</v>
      </c>
      <c r="Q49" s="47"/>
      <c r="R49" s="27"/>
      <c r="S49" s="81"/>
      <c r="T49" s="49"/>
      <c r="U49" s="30"/>
      <c r="V49" s="30"/>
      <c r="W49" s="30"/>
      <c r="X49" s="49"/>
      <c r="Y49" s="49"/>
      <c r="Z49" s="49"/>
    </row>
    <row r="50" spans="1:26" x14ac:dyDescent="0.3">
      <c r="A50" s="32" t="s">
        <v>60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4">
        <f t="shared" si="4"/>
        <v>0</v>
      </c>
      <c r="Q50" s="47"/>
      <c r="R50" s="27"/>
      <c r="S50" s="81"/>
      <c r="T50" s="49"/>
      <c r="U50" s="30"/>
      <c r="V50" s="30"/>
      <c r="W50" s="30"/>
      <c r="X50" s="49"/>
      <c r="Y50" s="49"/>
      <c r="Z50" s="49"/>
    </row>
    <row r="51" spans="1:26" x14ac:dyDescent="0.3">
      <c r="A51" s="82" t="s">
        <v>95</v>
      </c>
      <c r="B51" s="83">
        <f>SUM(B48:B50)</f>
        <v>1188143.8059958434</v>
      </c>
      <c r="C51" s="83">
        <f>SUM(C48:C50)</f>
        <v>3315888.2148370491</v>
      </c>
      <c r="D51" s="83">
        <f>SUM(D48:D50)</f>
        <v>10608545.225477554</v>
      </c>
      <c r="E51" s="83">
        <f t="shared" ref="E51:O51" si="11">SUM(E48:E50)</f>
        <v>7354877.3169772541</v>
      </c>
      <c r="F51" s="83">
        <f t="shared" si="11"/>
        <v>3683519.280592999</v>
      </c>
      <c r="G51" s="83">
        <f>SUM(G48:G50)</f>
        <v>2879362.9144593435</v>
      </c>
      <c r="H51" s="83">
        <f t="shared" si="11"/>
        <v>20519627.634660456</v>
      </c>
      <c r="I51" s="83">
        <f>SUM(I48:I50)</f>
        <v>1593018.3815386945</v>
      </c>
      <c r="J51" s="83">
        <f t="shared" si="11"/>
        <v>7648427.3321108744</v>
      </c>
      <c r="K51" s="83">
        <f t="shared" si="11"/>
        <v>884310.15600478672</v>
      </c>
      <c r="L51" s="83">
        <f t="shared" si="11"/>
        <v>4712527.871471229</v>
      </c>
      <c r="M51" s="83">
        <f>SUM(M48:M50)</f>
        <v>1393292.8650364873</v>
      </c>
      <c r="N51" s="83">
        <f t="shared" si="11"/>
        <v>695256.08236475801</v>
      </c>
      <c r="O51" s="83">
        <f t="shared" si="11"/>
        <v>0</v>
      </c>
      <c r="P51" s="84">
        <f t="shared" si="4"/>
        <v>66476797.08152733</v>
      </c>
      <c r="Q51" s="26"/>
      <c r="R51" s="27"/>
      <c r="S51" s="81"/>
      <c r="T51" s="85"/>
      <c r="U51" s="55"/>
      <c r="V51" s="55"/>
      <c r="W51" s="31"/>
      <c r="X51" s="19"/>
      <c r="Y51" s="86"/>
      <c r="Z51" s="19"/>
    </row>
    <row r="52" spans="1:26" x14ac:dyDescent="0.3">
      <c r="A52" s="32" t="s">
        <v>97</v>
      </c>
      <c r="B52" s="33">
        <v>7602.7197890043899</v>
      </c>
      <c r="C52" s="33">
        <v>88260.145520472099</v>
      </c>
      <c r="D52" s="33">
        <v>86859.644506708093</v>
      </c>
      <c r="E52" s="33">
        <v>0</v>
      </c>
      <c r="F52" s="33">
        <v>46045.043534158198</v>
      </c>
      <c r="G52" s="33">
        <v>5173.2792549240403</v>
      </c>
      <c r="H52" s="33">
        <v>120214.433956964</v>
      </c>
      <c r="I52" s="33">
        <v>6573.7802686880104</v>
      </c>
      <c r="J52" s="33">
        <v>58763.879271402402</v>
      </c>
      <c r="K52" s="33"/>
      <c r="L52" s="33">
        <v>24665.966834251099</v>
      </c>
      <c r="M52" s="33">
        <v>1457.66432044821</v>
      </c>
      <c r="N52" s="33"/>
      <c r="O52" s="33">
        <v>0</v>
      </c>
      <c r="P52" s="34">
        <f t="shared" si="4"/>
        <v>445616.55725702055</v>
      </c>
      <c r="Q52" s="26"/>
      <c r="R52" s="87"/>
      <c r="S52" s="88"/>
      <c r="T52" s="29"/>
      <c r="U52" s="29"/>
      <c r="V52" s="29"/>
      <c r="W52" s="29"/>
      <c r="X52" s="29"/>
      <c r="Y52" s="29"/>
      <c r="Z52" s="29"/>
    </row>
    <row r="53" spans="1:26" x14ac:dyDescent="0.3">
      <c r="A53" s="23" t="s">
        <v>98</v>
      </c>
      <c r="B53" s="24">
        <v>183124.38829087</v>
      </c>
      <c r="C53" s="24">
        <v>79574.943101325203</v>
      </c>
      <c r="D53" s="24">
        <v>702911.99739503895</v>
      </c>
      <c r="E53" s="24">
        <v>367779.06394907302</v>
      </c>
      <c r="F53" s="24">
        <v>152518.64094420601</v>
      </c>
      <c r="G53" s="24">
        <v>133135.00095798599</v>
      </c>
      <c r="H53" s="24">
        <v>1259936.5991043099</v>
      </c>
      <c r="I53" s="24">
        <v>9691.8199931101208</v>
      </c>
      <c r="J53" s="24">
        <v>236684.44614753101</v>
      </c>
      <c r="K53" s="24"/>
      <c r="L53" s="24">
        <v>293305.07873885898</v>
      </c>
      <c r="M53" s="24">
        <v>63761.9736388823</v>
      </c>
      <c r="N53" s="24"/>
      <c r="O53" s="24">
        <v>11732.2031495543</v>
      </c>
      <c r="P53" s="25">
        <f t="shared" si="4"/>
        <v>3494156.1554107452</v>
      </c>
      <c r="Q53" s="26"/>
      <c r="R53" s="87"/>
      <c r="S53" s="88"/>
      <c r="T53" s="29"/>
      <c r="U53" s="29"/>
      <c r="V53" s="29"/>
      <c r="W53" s="29"/>
      <c r="X53" s="29"/>
      <c r="Y53" s="29"/>
      <c r="Z53" s="29"/>
    </row>
    <row r="54" spans="1:26" x14ac:dyDescent="0.3">
      <c r="A54" s="32" t="s">
        <v>99</v>
      </c>
      <c r="B54" s="33">
        <v>16194.761979198622</v>
      </c>
      <c r="C54" s="33">
        <v>7037.2781859470397</v>
      </c>
      <c r="D54" s="33">
        <v>62162.623975865492</v>
      </c>
      <c r="E54" s="33">
        <v>32524.856231203903</v>
      </c>
      <c r="F54" s="33">
        <v>13488.116523065104</v>
      </c>
      <c r="G54" s="33">
        <v>11773.907734180588</v>
      </c>
      <c r="H54" s="33">
        <v>111423.57127749428</v>
      </c>
      <c r="I54" s="33">
        <v>857.10439444226768</v>
      </c>
      <c r="J54" s="33">
        <v>20931.391527432188</v>
      </c>
      <c r="K54" s="33"/>
      <c r="L54" s="33">
        <v>25938.685621279157</v>
      </c>
      <c r="M54" s="33">
        <v>5638.8447002780704</v>
      </c>
      <c r="N54" s="33"/>
      <c r="O54" s="33">
        <v>1037.5474248511609</v>
      </c>
      <c r="P54" s="34">
        <f t="shared" si="4"/>
        <v>309008.68957523786</v>
      </c>
      <c r="Q54" s="26"/>
      <c r="R54" s="87"/>
      <c r="S54" s="88"/>
      <c r="T54" s="29"/>
      <c r="U54" s="29"/>
      <c r="V54" s="29"/>
      <c r="W54" s="29"/>
      <c r="X54" s="29"/>
      <c r="Y54" s="29"/>
      <c r="Z54" s="29"/>
    </row>
    <row r="55" spans="1:26" x14ac:dyDescent="0.3">
      <c r="A55" s="35" t="s">
        <v>100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/>
      <c r="O55" s="24"/>
      <c r="P55" s="25">
        <f t="shared" si="4"/>
        <v>0</v>
      </c>
      <c r="Q55" s="26"/>
      <c r="R55" s="89"/>
      <c r="S55" s="81"/>
      <c r="T55" s="29"/>
      <c r="U55" s="30"/>
      <c r="V55" s="30"/>
      <c r="W55" s="31"/>
      <c r="X55" s="29"/>
      <c r="Y55" s="29"/>
      <c r="Z55" s="29"/>
    </row>
    <row r="56" spans="1:26" x14ac:dyDescent="0.3">
      <c r="A56" s="50" t="s">
        <v>96</v>
      </c>
      <c r="B56" s="37">
        <f>SUM(B52:B55)</f>
        <v>206921.87005907303</v>
      </c>
      <c r="C56" s="37">
        <f>SUM(C52:C55)</f>
        <v>174872.36680774434</v>
      </c>
      <c r="D56" s="37">
        <f>SUM(D52:D55)</f>
        <v>851934.26587761263</v>
      </c>
      <c r="E56" s="37">
        <f t="shared" ref="E56:O56" si="12">SUM(E52:E55)</f>
        <v>400303.92018027691</v>
      </c>
      <c r="F56" s="37">
        <f t="shared" si="12"/>
        <v>212051.80100142932</v>
      </c>
      <c r="G56" s="37">
        <f>SUM(G52:G55)</f>
        <v>150082.18794709063</v>
      </c>
      <c r="H56" s="37">
        <f t="shared" si="12"/>
        <v>1491574.6043387682</v>
      </c>
      <c r="I56" s="37">
        <f>SUM(I52:I55)</f>
        <v>17122.704656240399</v>
      </c>
      <c r="J56" s="37">
        <f t="shared" si="12"/>
        <v>316379.7169463656</v>
      </c>
      <c r="K56" s="37">
        <f t="shared" si="12"/>
        <v>0</v>
      </c>
      <c r="L56" s="37">
        <f t="shared" si="12"/>
        <v>343909.73119438929</v>
      </c>
      <c r="M56" s="37">
        <f>SUM(M52:M55)</f>
        <v>70858.482659608577</v>
      </c>
      <c r="N56" s="37">
        <f t="shared" si="12"/>
        <v>0</v>
      </c>
      <c r="O56" s="37">
        <f t="shared" si="12"/>
        <v>12769.750574405462</v>
      </c>
      <c r="P56" s="38">
        <f t="shared" si="4"/>
        <v>4248781.4022430042</v>
      </c>
      <c r="Q56" s="26"/>
      <c r="R56" s="89"/>
      <c r="S56" s="81"/>
      <c r="T56" s="29"/>
      <c r="U56" s="30"/>
      <c r="V56" s="30"/>
      <c r="W56" s="31"/>
      <c r="X56" s="29"/>
      <c r="Y56" s="29"/>
      <c r="Z56" s="29"/>
    </row>
    <row r="57" spans="1:26" x14ac:dyDescent="0.3">
      <c r="A57" s="90" t="s">
        <v>101</v>
      </c>
      <c r="B57" s="91">
        <f>B51+B56</f>
        <v>1395065.6760549163</v>
      </c>
      <c r="C57" s="91">
        <f>C51+C56</f>
        <v>3490760.5816447935</v>
      </c>
      <c r="D57" s="91">
        <f>D51+D56</f>
        <v>11460479.491355166</v>
      </c>
      <c r="E57" s="91">
        <f t="shared" ref="E57:O57" si="13">E51+E56</f>
        <v>7755181.2371575311</v>
      </c>
      <c r="F57" s="91">
        <f t="shared" si="13"/>
        <v>3895571.081594428</v>
      </c>
      <c r="G57" s="91">
        <f>G51+G56</f>
        <v>3029445.1024064342</v>
      </c>
      <c r="H57" s="91">
        <f t="shared" si="13"/>
        <v>22011202.238999225</v>
      </c>
      <c r="I57" s="91">
        <f>I51+I56</f>
        <v>1610141.0861949348</v>
      </c>
      <c r="J57" s="91">
        <f t="shared" si="13"/>
        <v>7964807.0490572397</v>
      </c>
      <c r="K57" s="91">
        <f t="shared" si="13"/>
        <v>884310.15600478672</v>
      </c>
      <c r="L57" s="91">
        <f t="shared" si="13"/>
        <v>5056437.6026656181</v>
      </c>
      <c r="M57" s="91">
        <f>M51+M56</f>
        <v>1464151.3476960959</v>
      </c>
      <c r="N57" s="91">
        <f t="shared" si="13"/>
        <v>695256.08236475801</v>
      </c>
      <c r="O57" s="91">
        <f t="shared" si="13"/>
        <v>12769.750574405462</v>
      </c>
      <c r="P57" s="91">
        <f t="shared" si="4"/>
        <v>70725578.483770326</v>
      </c>
      <c r="Q57" s="26"/>
      <c r="R57" s="89"/>
      <c r="S57" s="81"/>
      <c r="T57" s="92"/>
      <c r="U57" s="93"/>
      <c r="V57" s="55"/>
      <c r="W57" s="31"/>
      <c r="X57" s="29"/>
      <c r="Y57" s="28"/>
      <c r="Z57" s="94"/>
    </row>
    <row r="58" spans="1:26" x14ac:dyDescent="0.3">
      <c r="A58" s="12" t="s">
        <v>113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6"/>
      <c r="Q58" s="26"/>
      <c r="R58" s="89"/>
      <c r="S58" s="28"/>
      <c r="T58" s="29"/>
      <c r="U58" s="93"/>
      <c r="V58" s="55"/>
      <c r="W58" s="55"/>
      <c r="X58" s="29"/>
      <c r="Y58" s="87"/>
      <c r="Z58" s="94"/>
    </row>
    <row r="59" spans="1:26" x14ac:dyDescent="0.3">
      <c r="A59" s="12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6"/>
      <c r="Q59" s="26"/>
      <c r="R59" s="89"/>
      <c r="S59" s="28"/>
      <c r="T59" s="29"/>
      <c r="U59" s="93"/>
      <c r="V59" s="55"/>
      <c r="W59" s="55"/>
      <c r="X59" s="29"/>
      <c r="Y59" s="87"/>
      <c r="Z59" s="94"/>
    </row>
    <row r="60" spans="1:26" outlineLevel="1" x14ac:dyDescent="0.3">
      <c r="A60" s="97" t="s">
        <v>103</v>
      </c>
      <c r="B60" s="16" t="s">
        <v>121</v>
      </c>
      <c r="C60" s="16" t="s">
        <v>7</v>
      </c>
      <c r="D60" s="16" t="s">
        <v>0</v>
      </c>
      <c r="E60" s="16" t="s">
        <v>1</v>
      </c>
      <c r="F60" s="16" t="s">
        <v>2</v>
      </c>
      <c r="G60" s="16" t="s">
        <v>4</v>
      </c>
      <c r="H60" s="16" t="s">
        <v>5</v>
      </c>
      <c r="I60" s="16" t="s">
        <v>46</v>
      </c>
      <c r="J60" s="16" t="s">
        <v>47</v>
      </c>
      <c r="K60" s="16" t="s">
        <v>48</v>
      </c>
      <c r="L60" s="16" t="s">
        <v>6</v>
      </c>
      <c r="M60" s="16" t="s">
        <v>3</v>
      </c>
      <c r="N60" s="16" t="s">
        <v>15</v>
      </c>
      <c r="O60" s="16" t="s">
        <v>8</v>
      </c>
      <c r="P60" s="17" t="s">
        <v>9</v>
      </c>
      <c r="Q60" s="98"/>
      <c r="R60" s="29"/>
      <c r="S60" s="87"/>
      <c r="T60" s="29"/>
      <c r="U60" s="29"/>
      <c r="V60" s="29"/>
      <c r="W60" s="29"/>
      <c r="X60" s="29"/>
      <c r="Y60" s="29"/>
      <c r="Z60" s="29"/>
    </row>
    <row r="61" spans="1:26" outlineLevel="1" x14ac:dyDescent="0.3">
      <c r="A61" s="23" t="s">
        <v>49</v>
      </c>
      <c r="B61" s="24">
        <v>42339</v>
      </c>
      <c r="C61" s="24">
        <v>37945</v>
      </c>
      <c r="D61" s="24">
        <v>730271</v>
      </c>
      <c r="E61" s="24">
        <v>888851</v>
      </c>
      <c r="F61" s="24">
        <v>54122</v>
      </c>
      <c r="G61" s="24">
        <v>40542</v>
      </c>
      <c r="H61" s="24">
        <v>331634</v>
      </c>
      <c r="I61" s="24">
        <v>21991</v>
      </c>
      <c r="J61" s="24">
        <v>112837</v>
      </c>
      <c r="K61" s="24">
        <v>0</v>
      </c>
      <c r="L61" s="24">
        <v>1035298</v>
      </c>
      <c r="M61" s="24">
        <v>24565</v>
      </c>
      <c r="N61" s="24">
        <v>334819</v>
      </c>
      <c r="O61" s="24">
        <v>0</v>
      </c>
      <c r="P61" s="25">
        <v>3655213</v>
      </c>
      <c r="Q61" s="98"/>
      <c r="R61" s="29"/>
      <c r="S61" s="87"/>
      <c r="T61" s="29"/>
      <c r="U61" s="29"/>
      <c r="V61" s="29"/>
      <c r="W61" s="29"/>
      <c r="X61" s="29"/>
      <c r="Y61" s="29"/>
      <c r="Z61" s="29"/>
    </row>
    <row r="62" spans="1:26" outlineLevel="1" x14ac:dyDescent="0.3">
      <c r="A62" s="32" t="s">
        <v>50</v>
      </c>
      <c r="B62" s="33">
        <v>31217</v>
      </c>
      <c r="C62" s="33">
        <v>109259</v>
      </c>
      <c r="D62" s="33">
        <v>857526</v>
      </c>
      <c r="E62" s="33">
        <v>343385</v>
      </c>
      <c r="F62" s="33">
        <v>120809</v>
      </c>
      <c r="G62" s="33">
        <v>81164</v>
      </c>
      <c r="H62" s="33">
        <v>1676344</v>
      </c>
      <c r="I62" s="33">
        <v>46513</v>
      </c>
      <c r="J62" s="33">
        <v>156084</v>
      </c>
      <c r="K62" s="33">
        <v>0</v>
      </c>
      <c r="L62" s="33">
        <v>89655</v>
      </c>
      <c r="M62" s="33">
        <v>46825</v>
      </c>
      <c r="N62" s="33">
        <v>499469</v>
      </c>
      <c r="O62" s="33">
        <v>0</v>
      </c>
      <c r="P62" s="34">
        <v>4058250</v>
      </c>
      <c r="Q62" s="98"/>
      <c r="R62" s="29"/>
      <c r="S62" s="87"/>
      <c r="T62" s="29"/>
      <c r="U62" s="29"/>
      <c r="V62" s="29"/>
      <c r="W62" s="29"/>
      <c r="X62" s="29"/>
      <c r="Y62" s="29"/>
      <c r="Z62" s="29"/>
    </row>
    <row r="63" spans="1:26" outlineLevel="1" x14ac:dyDescent="0.3">
      <c r="A63" s="23" t="s">
        <v>51</v>
      </c>
      <c r="B63" s="24">
        <v>70706</v>
      </c>
      <c r="C63" s="24">
        <v>182448</v>
      </c>
      <c r="D63" s="24">
        <v>839481</v>
      </c>
      <c r="E63" s="24">
        <v>941157</v>
      </c>
      <c r="F63" s="24">
        <v>277632</v>
      </c>
      <c r="G63" s="24">
        <v>125638</v>
      </c>
      <c r="H63" s="24">
        <v>1248875</v>
      </c>
      <c r="I63" s="24">
        <v>56165</v>
      </c>
      <c r="J63" s="24">
        <v>308347</v>
      </c>
      <c r="K63" s="24">
        <v>0</v>
      </c>
      <c r="L63" s="24">
        <v>519445</v>
      </c>
      <c r="M63" s="24">
        <v>70936</v>
      </c>
      <c r="N63" s="24">
        <v>85799</v>
      </c>
      <c r="O63" s="24">
        <v>0</v>
      </c>
      <c r="P63" s="25">
        <v>4726628</v>
      </c>
      <c r="Q63" s="98"/>
      <c r="R63" s="29"/>
      <c r="S63" s="87"/>
      <c r="T63" s="29"/>
      <c r="U63" s="29"/>
      <c r="V63" s="29"/>
      <c r="W63" s="29"/>
      <c r="X63" s="29"/>
      <c r="Y63" s="29"/>
      <c r="Z63" s="29"/>
    </row>
    <row r="64" spans="1:26" outlineLevel="1" x14ac:dyDescent="0.3">
      <c r="A64" s="32" t="s">
        <v>52</v>
      </c>
      <c r="B64" s="33">
        <v>81709</v>
      </c>
      <c r="C64" s="33">
        <v>765218</v>
      </c>
      <c r="D64" s="33">
        <v>996372</v>
      </c>
      <c r="E64" s="33">
        <v>725724</v>
      </c>
      <c r="F64" s="33">
        <v>706830</v>
      </c>
      <c r="G64" s="33">
        <v>529951</v>
      </c>
      <c r="H64" s="33">
        <v>1344643</v>
      </c>
      <c r="I64" s="33">
        <v>96787</v>
      </c>
      <c r="J64" s="33">
        <v>1038954</v>
      </c>
      <c r="K64" s="33">
        <v>0</v>
      </c>
      <c r="L64" s="33">
        <v>13017</v>
      </c>
      <c r="M64" s="33">
        <v>409912</v>
      </c>
      <c r="N64" s="33">
        <v>17138</v>
      </c>
      <c r="O64" s="33">
        <v>0</v>
      </c>
      <c r="P64" s="34">
        <v>6726256</v>
      </c>
      <c r="Q64" s="98"/>
      <c r="R64" s="29"/>
      <c r="S64" s="87"/>
      <c r="T64" s="29"/>
      <c r="U64" s="29"/>
      <c r="V64" s="29"/>
      <c r="W64" s="29"/>
      <c r="X64" s="29"/>
      <c r="Y64" s="29"/>
      <c r="Z64" s="29"/>
    </row>
    <row r="65" spans="1:26" outlineLevel="1" x14ac:dyDescent="0.3">
      <c r="A65" s="23" t="s">
        <v>53</v>
      </c>
      <c r="B65" s="24">
        <v>0</v>
      </c>
      <c r="C65" s="24">
        <v>118448</v>
      </c>
      <c r="D65" s="24">
        <v>0</v>
      </c>
      <c r="E65" s="24">
        <v>0</v>
      </c>
      <c r="F65" s="24">
        <v>236896</v>
      </c>
      <c r="G65" s="24">
        <v>236896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197414</v>
      </c>
      <c r="N65" s="24">
        <v>0</v>
      </c>
      <c r="O65" s="24">
        <v>0</v>
      </c>
      <c r="P65" s="25">
        <v>789654</v>
      </c>
      <c r="Q65" s="98"/>
      <c r="R65" s="29"/>
      <c r="S65" s="87"/>
      <c r="T65" s="29"/>
      <c r="U65" s="29"/>
      <c r="V65" s="29"/>
      <c r="W65" s="29"/>
      <c r="X65" s="29"/>
      <c r="Y65" s="29"/>
      <c r="Z65" s="29"/>
    </row>
    <row r="66" spans="1:26" outlineLevel="1" x14ac:dyDescent="0.3">
      <c r="A66" s="32" t="s">
        <v>54</v>
      </c>
      <c r="B66" s="33">
        <v>10510</v>
      </c>
      <c r="C66" s="33">
        <v>9419</v>
      </c>
      <c r="D66" s="33">
        <v>41394</v>
      </c>
      <c r="E66" s="33">
        <v>24192</v>
      </c>
      <c r="F66" s="33">
        <v>13434</v>
      </c>
      <c r="G66" s="33">
        <v>10063</v>
      </c>
      <c r="H66" s="33">
        <v>80557</v>
      </c>
      <c r="I66" s="33">
        <v>5106</v>
      </c>
      <c r="J66" s="33">
        <v>28009</v>
      </c>
      <c r="K66" s="33">
        <v>0</v>
      </c>
      <c r="L66" s="33">
        <v>37676</v>
      </c>
      <c r="M66" s="33">
        <v>6098</v>
      </c>
      <c r="N66" s="33">
        <v>76998</v>
      </c>
      <c r="O66" s="33">
        <v>0</v>
      </c>
      <c r="P66" s="34">
        <v>343457</v>
      </c>
      <c r="Q66" s="98"/>
      <c r="R66" s="29"/>
      <c r="S66" s="87"/>
      <c r="T66" s="29"/>
      <c r="U66" s="29"/>
      <c r="V66" s="29"/>
      <c r="W66" s="29"/>
      <c r="X66" s="29"/>
      <c r="Y66" s="29"/>
      <c r="Z66" s="29"/>
    </row>
    <row r="67" spans="1:26" outlineLevel="1" x14ac:dyDescent="0.3">
      <c r="A67" s="35" t="s">
        <v>116</v>
      </c>
      <c r="B67" s="24">
        <v>-246444</v>
      </c>
      <c r="C67" s="24">
        <v>-649088</v>
      </c>
      <c r="D67" s="24">
        <v>-3234</v>
      </c>
      <c r="E67" s="24">
        <v>622762</v>
      </c>
      <c r="F67" s="24">
        <v>-415332</v>
      </c>
      <c r="G67" s="24">
        <v>-220266</v>
      </c>
      <c r="H67" s="24">
        <v>1545658</v>
      </c>
      <c r="I67" s="24">
        <v>-118556</v>
      </c>
      <c r="J67" s="24">
        <v>-29923</v>
      </c>
      <c r="K67" s="24">
        <v>0</v>
      </c>
      <c r="L67" s="24">
        <v>394631</v>
      </c>
      <c r="M67" s="24">
        <v>-485733</v>
      </c>
      <c r="N67" s="24">
        <v>-394477</v>
      </c>
      <c r="O67" s="24">
        <v>0</v>
      </c>
      <c r="P67" s="25">
        <v>0</v>
      </c>
      <c r="Q67" s="98"/>
      <c r="R67" s="29"/>
      <c r="S67" s="87"/>
      <c r="T67" s="29"/>
      <c r="U67" s="29"/>
      <c r="V67" s="29"/>
      <c r="W67" s="29"/>
      <c r="X67" s="29"/>
      <c r="Y67" s="29"/>
      <c r="Z67" s="29"/>
    </row>
    <row r="68" spans="1:26" ht="16.2" outlineLevel="1" thickBot="1" x14ac:dyDescent="0.35">
      <c r="A68" s="99" t="s">
        <v>76</v>
      </c>
      <c r="B68" s="37">
        <v>-9964</v>
      </c>
      <c r="C68" s="37">
        <v>573650</v>
      </c>
      <c r="D68" s="37">
        <v>3461811</v>
      </c>
      <c r="E68" s="37">
        <v>3546072</v>
      </c>
      <c r="F68" s="37">
        <v>994391</v>
      </c>
      <c r="G68" s="37">
        <v>803988</v>
      </c>
      <c r="H68" s="37">
        <v>6227712</v>
      </c>
      <c r="I68" s="37">
        <v>108006</v>
      </c>
      <c r="J68" s="37">
        <v>1614308</v>
      </c>
      <c r="K68" s="37">
        <v>0</v>
      </c>
      <c r="L68" s="37">
        <v>2089722</v>
      </c>
      <c r="M68" s="37">
        <v>270016</v>
      </c>
      <c r="N68" s="37">
        <v>619747</v>
      </c>
      <c r="O68" s="37">
        <v>0</v>
      </c>
      <c r="P68" s="38">
        <v>20299458</v>
      </c>
      <c r="Q68" s="98"/>
      <c r="R68" s="29"/>
      <c r="S68" s="87"/>
      <c r="T68" s="29"/>
      <c r="U68" s="29"/>
      <c r="V68" s="29"/>
      <c r="W68" s="29"/>
      <c r="X68" s="29"/>
      <c r="Y68" s="29"/>
      <c r="Z68" s="29"/>
    </row>
    <row r="69" spans="1:26" ht="16.2" outlineLevel="1" thickTop="1" x14ac:dyDescent="0.3">
      <c r="A69" s="100" t="s">
        <v>55</v>
      </c>
      <c r="B69" s="101">
        <v>294715</v>
      </c>
      <c r="C69" s="101">
        <v>26647</v>
      </c>
      <c r="D69" s="101">
        <v>187275</v>
      </c>
      <c r="E69" s="101">
        <v>138610</v>
      </c>
      <c r="F69" s="101">
        <v>38006</v>
      </c>
      <c r="G69" s="101">
        <v>28470</v>
      </c>
      <c r="H69" s="101">
        <v>1897951</v>
      </c>
      <c r="I69" s="101">
        <v>84616</v>
      </c>
      <c r="J69" s="101">
        <v>79238</v>
      </c>
      <c r="K69" s="101">
        <v>0</v>
      </c>
      <c r="L69" s="101">
        <v>294715</v>
      </c>
      <c r="M69" s="101">
        <v>17250</v>
      </c>
      <c r="N69" s="101">
        <v>0</v>
      </c>
      <c r="O69" s="101">
        <v>0</v>
      </c>
      <c r="P69" s="102">
        <v>3087493</v>
      </c>
      <c r="Q69" s="98"/>
      <c r="R69" s="29"/>
      <c r="S69" s="87"/>
      <c r="T69" s="29"/>
      <c r="U69" s="29"/>
      <c r="V69" s="29"/>
      <c r="W69" s="29"/>
      <c r="X69" s="29"/>
      <c r="Y69" s="29"/>
      <c r="Z69" s="29"/>
    </row>
    <row r="70" spans="1:26" outlineLevel="1" x14ac:dyDescent="0.3">
      <c r="A70" s="32" t="s">
        <v>56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812954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4">
        <v>812954</v>
      </c>
      <c r="Q70" s="98"/>
      <c r="R70" s="29"/>
      <c r="S70" s="87"/>
      <c r="T70" s="29"/>
      <c r="U70" s="29"/>
      <c r="V70" s="29"/>
      <c r="W70" s="29"/>
      <c r="X70" s="29"/>
      <c r="Y70" s="29"/>
      <c r="Z70" s="29"/>
    </row>
    <row r="71" spans="1:26" outlineLevel="1" x14ac:dyDescent="0.3">
      <c r="A71" s="23" t="s">
        <v>57</v>
      </c>
      <c r="B71" s="24">
        <v>0</v>
      </c>
      <c r="C71" s="24">
        <v>0</v>
      </c>
      <c r="D71" s="24">
        <v>1448571</v>
      </c>
      <c r="E71" s="24">
        <v>845726</v>
      </c>
      <c r="F71" s="24">
        <v>0</v>
      </c>
      <c r="G71" s="24">
        <v>0</v>
      </c>
      <c r="H71" s="24">
        <v>0</v>
      </c>
      <c r="I71" s="24">
        <v>422863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5">
        <v>2717160</v>
      </c>
      <c r="Q71" s="98"/>
      <c r="R71" s="29"/>
      <c r="S71" s="87"/>
      <c r="T71" s="29"/>
      <c r="U71" s="29"/>
      <c r="V71" s="29"/>
      <c r="W71" s="29"/>
      <c r="X71" s="29"/>
      <c r="Y71" s="29"/>
      <c r="Z71" s="29"/>
    </row>
    <row r="72" spans="1:26" outlineLevel="1" x14ac:dyDescent="0.3">
      <c r="A72" s="40" t="s">
        <v>58</v>
      </c>
      <c r="B72" s="33">
        <v>0</v>
      </c>
      <c r="C72" s="33">
        <v>800833</v>
      </c>
      <c r="D72" s="33">
        <v>0</v>
      </c>
      <c r="E72" s="33">
        <v>0</v>
      </c>
      <c r="F72" s="33">
        <v>814034</v>
      </c>
      <c r="G72" s="33">
        <v>814034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211209</v>
      </c>
      <c r="N72" s="33">
        <v>0</v>
      </c>
      <c r="O72" s="33">
        <v>0</v>
      </c>
      <c r="P72" s="34">
        <v>2640110</v>
      </c>
      <c r="Q72" s="98"/>
      <c r="R72" s="29"/>
      <c r="S72" s="87"/>
      <c r="T72" s="29"/>
      <c r="U72" s="29"/>
      <c r="V72" s="29"/>
      <c r="W72" s="29"/>
      <c r="X72" s="29"/>
      <c r="Y72" s="29"/>
      <c r="Z72" s="29"/>
    </row>
    <row r="73" spans="1:26" outlineLevel="1" x14ac:dyDescent="0.3">
      <c r="A73" s="103" t="s">
        <v>77</v>
      </c>
      <c r="B73" s="42">
        <v>294715</v>
      </c>
      <c r="C73" s="42">
        <v>827480</v>
      </c>
      <c r="D73" s="42">
        <v>1635845</v>
      </c>
      <c r="E73" s="42">
        <v>984336</v>
      </c>
      <c r="F73" s="42">
        <v>852040</v>
      </c>
      <c r="G73" s="42">
        <v>842504</v>
      </c>
      <c r="H73" s="42">
        <v>1897951</v>
      </c>
      <c r="I73" s="42">
        <v>507479</v>
      </c>
      <c r="J73" s="42">
        <v>892192</v>
      </c>
      <c r="K73" s="42">
        <v>0</v>
      </c>
      <c r="L73" s="42">
        <v>294715</v>
      </c>
      <c r="M73" s="42">
        <v>228459</v>
      </c>
      <c r="N73" s="42">
        <v>0</v>
      </c>
      <c r="O73" s="42">
        <v>0</v>
      </c>
      <c r="P73" s="43">
        <v>9257717</v>
      </c>
      <c r="Q73" s="98"/>
      <c r="R73" s="29"/>
      <c r="S73" s="87"/>
      <c r="T73" s="29"/>
      <c r="U73" s="29"/>
      <c r="V73" s="29"/>
      <c r="W73" s="29"/>
      <c r="X73" s="29"/>
      <c r="Y73" s="29"/>
      <c r="Z73" s="29"/>
    </row>
    <row r="74" spans="1:26" ht="16.2" outlineLevel="1" thickBot="1" x14ac:dyDescent="0.35">
      <c r="A74" s="104" t="s">
        <v>78</v>
      </c>
      <c r="B74" s="45">
        <v>0</v>
      </c>
      <c r="C74" s="45">
        <v>78678</v>
      </c>
      <c r="D74" s="45">
        <v>344558</v>
      </c>
      <c r="E74" s="45">
        <v>172272</v>
      </c>
      <c r="F74" s="45">
        <v>119040</v>
      </c>
      <c r="G74" s="45">
        <v>76630</v>
      </c>
      <c r="H74" s="45">
        <v>630592</v>
      </c>
      <c r="I74" s="45">
        <v>26908</v>
      </c>
      <c r="J74" s="45">
        <v>219362</v>
      </c>
      <c r="K74" s="45">
        <v>185726</v>
      </c>
      <c r="L74" s="45">
        <v>0</v>
      </c>
      <c r="M74" s="45">
        <v>46505</v>
      </c>
      <c r="N74" s="45">
        <v>0</v>
      </c>
      <c r="O74" s="45">
        <v>0</v>
      </c>
      <c r="P74" s="46">
        <v>1900257</v>
      </c>
      <c r="Q74" s="98"/>
      <c r="R74" s="29"/>
      <c r="S74" s="87"/>
      <c r="T74" s="29"/>
      <c r="U74" s="29"/>
      <c r="V74" s="29"/>
      <c r="W74" s="29"/>
      <c r="X74" s="29"/>
      <c r="Y74" s="29"/>
      <c r="Z74" s="29"/>
    </row>
    <row r="75" spans="1:26" ht="16.2" outlineLevel="1" thickTop="1" x14ac:dyDescent="0.3">
      <c r="A75" s="100" t="s">
        <v>16</v>
      </c>
      <c r="B75" s="101">
        <v>30300</v>
      </c>
      <c r="C75" s="101">
        <v>75305</v>
      </c>
      <c r="D75" s="101">
        <v>98600</v>
      </c>
      <c r="E75" s="101">
        <v>99000</v>
      </c>
      <c r="F75" s="101">
        <v>10900</v>
      </c>
      <c r="G75" s="101">
        <v>83000</v>
      </c>
      <c r="H75" s="101">
        <v>389600</v>
      </c>
      <c r="I75" s="101">
        <v>21000</v>
      </c>
      <c r="J75" s="101">
        <v>228800</v>
      </c>
      <c r="K75" s="101">
        <v>0</v>
      </c>
      <c r="L75" s="101">
        <v>91800</v>
      </c>
      <c r="M75" s="101">
        <v>27500</v>
      </c>
      <c r="N75" s="101">
        <v>0</v>
      </c>
      <c r="O75" s="101">
        <v>0</v>
      </c>
      <c r="P75" s="102">
        <v>1157105</v>
      </c>
      <c r="Q75" s="26"/>
      <c r="R75" s="29"/>
      <c r="S75" s="87"/>
      <c r="T75" s="29"/>
      <c r="U75" s="29"/>
      <c r="V75" s="29"/>
      <c r="W75" s="29"/>
      <c r="X75" s="29"/>
      <c r="Y75" s="29"/>
      <c r="Z75" s="29"/>
    </row>
    <row r="76" spans="1:26" outlineLevel="1" x14ac:dyDescent="0.3">
      <c r="A76" s="32" t="s">
        <v>45</v>
      </c>
      <c r="B76" s="33">
        <v>0</v>
      </c>
      <c r="C76" s="33">
        <v>1295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4">
        <v>1295</v>
      </c>
      <c r="Q76" s="26"/>
      <c r="R76" s="29"/>
      <c r="S76" s="87"/>
      <c r="T76" s="29"/>
      <c r="U76" s="29"/>
      <c r="V76" s="29"/>
      <c r="W76" s="29"/>
      <c r="X76" s="29"/>
      <c r="Y76" s="29"/>
      <c r="Z76" s="29"/>
    </row>
    <row r="77" spans="1:26" outlineLevel="1" x14ac:dyDescent="0.3">
      <c r="A77" s="35" t="s">
        <v>17</v>
      </c>
      <c r="B77" s="24">
        <v>100765</v>
      </c>
      <c r="C77" s="24">
        <v>181637</v>
      </c>
      <c r="D77" s="24">
        <v>302733</v>
      </c>
      <c r="E77" s="24">
        <v>390664</v>
      </c>
      <c r="F77" s="24">
        <v>21623</v>
      </c>
      <c r="G77" s="24">
        <v>302729</v>
      </c>
      <c r="H77" s="24">
        <v>1392553</v>
      </c>
      <c r="I77" s="24">
        <v>43247</v>
      </c>
      <c r="J77" s="24">
        <v>929810</v>
      </c>
      <c r="K77" s="24">
        <v>0</v>
      </c>
      <c r="L77" s="24">
        <v>412144</v>
      </c>
      <c r="M77" s="24">
        <v>203261</v>
      </c>
      <c r="N77" s="24">
        <v>0</v>
      </c>
      <c r="O77" s="24">
        <v>0</v>
      </c>
      <c r="P77" s="25">
        <v>4279863</v>
      </c>
      <c r="Q77" s="26"/>
      <c r="R77" s="29"/>
      <c r="S77" s="87"/>
      <c r="T77" s="29"/>
      <c r="U77" s="29"/>
      <c r="V77" s="29"/>
      <c r="W77" s="29"/>
      <c r="X77" s="29"/>
      <c r="Y77" s="29"/>
      <c r="Z77" s="29"/>
    </row>
    <row r="78" spans="1:26" outlineLevel="1" x14ac:dyDescent="0.3">
      <c r="A78" s="50" t="s">
        <v>79</v>
      </c>
      <c r="B78" s="37">
        <v>131065</v>
      </c>
      <c r="C78" s="37">
        <v>258237</v>
      </c>
      <c r="D78" s="37">
        <v>401333</v>
      </c>
      <c r="E78" s="37">
        <v>489664</v>
      </c>
      <c r="F78" s="37">
        <v>32523</v>
      </c>
      <c r="G78" s="37">
        <v>385729</v>
      </c>
      <c r="H78" s="37">
        <v>1782153</v>
      </c>
      <c r="I78" s="37">
        <v>64247</v>
      </c>
      <c r="J78" s="37">
        <v>1158610</v>
      </c>
      <c r="K78" s="37">
        <v>0</v>
      </c>
      <c r="L78" s="37">
        <v>503944</v>
      </c>
      <c r="M78" s="37">
        <v>230761</v>
      </c>
      <c r="N78" s="37">
        <v>0</v>
      </c>
      <c r="O78" s="37">
        <v>0</v>
      </c>
      <c r="P78" s="38">
        <v>5438263</v>
      </c>
      <c r="Q78" s="26"/>
      <c r="R78" s="29"/>
      <c r="S78" s="87"/>
      <c r="T78" s="29"/>
      <c r="U78" s="29"/>
      <c r="V78" s="29"/>
      <c r="W78" s="29"/>
      <c r="X78" s="29"/>
      <c r="Y78" s="29"/>
      <c r="Z78" s="29"/>
    </row>
    <row r="79" spans="1:26" ht="16.2" outlineLevel="1" thickBot="1" x14ac:dyDescent="0.35">
      <c r="A79" s="105" t="s">
        <v>80</v>
      </c>
      <c r="B79" s="42">
        <v>213935</v>
      </c>
      <c r="C79" s="42">
        <v>114639</v>
      </c>
      <c r="D79" s="42">
        <v>502032</v>
      </c>
      <c r="E79" s="42">
        <v>251012</v>
      </c>
      <c r="F79" s="42">
        <v>173449</v>
      </c>
      <c r="G79" s="42">
        <v>111655</v>
      </c>
      <c r="H79" s="42">
        <v>918813</v>
      </c>
      <c r="I79" s="42">
        <v>39207</v>
      </c>
      <c r="J79" s="42">
        <v>319624</v>
      </c>
      <c r="K79" s="42">
        <v>270615</v>
      </c>
      <c r="L79" s="42">
        <v>304708</v>
      </c>
      <c r="M79" s="42">
        <v>67760</v>
      </c>
      <c r="N79" s="42">
        <v>0</v>
      </c>
      <c r="O79" s="42">
        <v>0</v>
      </c>
      <c r="P79" s="43">
        <v>3287441</v>
      </c>
      <c r="Q79" s="26"/>
      <c r="R79" s="29"/>
      <c r="S79" s="87"/>
      <c r="T79" s="29"/>
      <c r="U79" s="29"/>
      <c r="V79" s="29"/>
      <c r="W79" s="29"/>
      <c r="X79" s="29"/>
      <c r="Y79" s="29"/>
      <c r="Z79" s="29"/>
    </row>
    <row r="80" spans="1:26" ht="16.2" outlineLevel="1" thickTop="1" x14ac:dyDescent="0.3">
      <c r="A80" s="106" t="s">
        <v>81</v>
      </c>
      <c r="B80" s="107">
        <v>0</v>
      </c>
      <c r="C80" s="107">
        <v>188387</v>
      </c>
      <c r="D80" s="107">
        <v>825015</v>
      </c>
      <c r="E80" s="107">
        <v>412490</v>
      </c>
      <c r="F80" s="107">
        <v>285032</v>
      </c>
      <c r="G80" s="107">
        <v>183485</v>
      </c>
      <c r="H80" s="107">
        <v>1509897</v>
      </c>
      <c r="I80" s="107">
        <v>64430</v>
      </c>
      <c r="J80" s="107">
        <v>525243</v>
      </c>
      <c r="K80" s="107">
        <v>444705</v>
      </c>
      <c r="L80" s="107">
        <v>0</v>
      </c>
      <c r="M80" s="107">
        <v>111351</v>
      </c>
      <c r="N80" s="107">
        <v>0</v>
      </c>
      <c r="O80" s="107">
        <v>0</v>
      </c>
      <c r="P80" s="108">
        <v>4550001</v>
      </c>
      <c r="Q80" s="26"/>
      <c r="R80" s="29"/>
      <c r="S80" s="87"/>
      <c r="T80" s="29"/>
      <c r="U80" s="29"/>
      <c r="V80" s="29"/>
      <c r="W80" s="29"/>
      <c r="X80" s="29"/>
      <c r="Y80" s="29"/>
      <c r="Z80" s="29"/>
    </row>
    <row r="81" spans="1:26" outlineLevel="1" x14ac:dyDescent="0.3">
      <c r="A81" s="23" t="s">
        <v>19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5"/>
      <c r="Q81" s="26"/>
      <c r="R81" s="29"/>
      <c r="S81" s="87"/>
      <c r="T81" s="29"/>
      <c r="U81" s="29"/>
      <c r="V81" s="29"/>
      <c r="W81" s="29"/>
      <c r="X81" s="29"/>
      <c r="Y81" s="29"/>
      <c r="Z81" s="29"/>
    </row>
    <row r="82" spans="1:26" outlineLevel="1" x14ac:dyDescent="0.3">
      <c r="A82" s="32" t="s">
        <v>20</v>
      </c>
      <c r="B82" s="33">
        <v>0</v>
      </c>
      <c r="C82" s="33">
        <v>17145</v>
      </c>
      <c r="D82" s="33">
        <v>46863</v>
      </c>
      <c r="E82" s="33">
        <v>36576</v>
      </c>
      <c r="F82" s="33">
        <v>17907</v>
      </c>
      <c r="G82" s="33">
        <v>25146</v>
      </c>
      <c r="H82" s="33">
        <v>207646</v>
      </c>
      <c r="I82" s="33">
        <v>381</v>
      </c>
      <c r="J82" s="33">
        <v>144400</v>
      </c>
      <c r="K82" s="33">
        <v>201931</v>
      </c>
      <c r="L82" s="33">
        <v>0</v>
      </c>
      <c r="M82" s="33">
        <v>5715</v>
      </c>
      <c r="N82" s="33">
        <v>0</v>
      </c>
      <c r="O82" s="33">
        <v>0</v>
      </c>
      <c r="P82" s="34">
        <v>703711</v>
      </c>
      <c r="Q82" s="26"/>
      <c r="R82" s="29"/>
      <c r="S82" s="87"/>
      <c r="T82" s="29"/>
      <c r="U82" s="29"/>
      <c r="V82" s="29"/>
      <c r="W82" s="29"/>
      <c r="X82" s="29"/>
      <c r="Y82" s="29"/>
      <c r="Z82" s="29"/>
    </row>
    <row r="83" spans="1:26" outlineLevel="1" x14ac:dyDescent="0.3">
      <c r="A83" s="23" t="s">
        <v>22</v>
      </c>
      <c r="B83" s="24">
        <v>0</v>
      </c>
      <c r="C83" s="24">
        <v>74364</v>
      </c>
      <c r="D83" s="24">
        <v>350240</v>
      </c>
      <c r="E83" s="24">
        <v>163667</v>
      </c>
      <c r="F83" s="24">
        <v>119513</v>
      </c>
      <c r="G83" s="24">
        <v>65068</v>
      </c>
      <c r="H83" s="24">
        <v>534821</v>
      </c>
      <c r="I83" s="24">
        <v>30210</v>
      </c>
      <c r="J83" s="24">
        <v>123165</v>
      </c>
      <c r="K83" s="24">
        <v>34858</v>
      </c>
      <c r="L83" s="24">
        <v>0</v>
      </c>
      <c r="M83" s="24">
        <v>47805</v>
      </c>
      <c r="N83" s="24">
        <v>0</v>
      </c>
      <c r="O83" s="24">
        <v>0</v>
      </c>
      <c r="P83" s="25">
        <v>1543711</v>
      </c>
      <c r="Q83" s="26"/>
      <c r="R83" s="29"/>
      <c r="S83" s="87"/>
      <c r="T83" s="29"/>
      <c r="U83" s="29"/>
      <c r="V83" s="29"/>
      <c r="W83" s="29"/>
      <c r="X83" s="29"/>
      <c r="Y83" s="29"/>
      <c r="Z83" s="29"/>
    </row>
    <row r="84" spans="1:26" outlineLevel="1" x14ac:dyDescent="0.3">
      <c r="A84" s="32" t="s">
        <v>59</v>
      </c>
      <c r="B84" s="33">
        <v>0</v>
      </c>
      <c r="C84" s="33" t="s">
        <v>61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63175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4">
        <v>63175</v>
      </c>
      <c r="Q84" s="26"/>
      <c r="R84" s="29"/>
      <c r="S84" s="87"/>
      <c r="T84" s="29"/>
      <c r="U84" s="29"/>
      <c r="V84" s="29"/>
      <c r="W84" s="29"/>
      <c r="X84" s="29"/>
      <c r="Y84" s="29"/>
      <c r="Z84" s="29"/>
    </row>
    <row r="85" spans="1:26" outlineLevel="1" x14ac:dyDescent="0.3">
      <c r="A85" s="35" t="s">
        <v>23</v>
      </c>
      <c r="B85" s="24">
        <v>0</v>
      </c>
      <c r="C85" s="24">
        <v>12128</v>
      </c>
      <c r="D85" s="24">
        <v>53112</v>
      </c>
      <c r="E85" s="24">
        <v>26556</v>
      </c>
      <c r="F85" s="24">
        <v>18350</v>
      </c>
      <c r="G85" s="24">
        <v>11813</v>
      </c>
      <c r="H85" s="24">
        <v>97206</v>
      </c>
      <c r="I85" s="24">
        <v>4148</v>
      </c>
      <c r="J85" s="24">
        <v>33815</v>
      </c>
      <c r="K85" s="24">
        <v>28630</v>
      </c>
      <c r="L85" s="24">
        <v>0</v>
      </c>
      <c r="M85" s="24">
        <v>7169</v>
      </c>
      <c r="N85" s="24">
        <v>0</v>
      </c>
      <c r="O85" s="24">
        <v>0</v>
      </c>
      <c r="P85" s="25">
        <v>292927</v>
      </c>
      <c r="Q85" s="26"/>
      <c r="R85" s="29"/>
      <c r="S85" s="87"/>
      <c r="T85" s="29"/>
      <c r="U85" s="29"/>
      <c r="V85" s="29"/>
      <c r="W85" s="29"/>
      <c r="X85" s="29"/>
      <c r="Y85" s="29"/>
      <c r="Z85" s="29"/>
    </row>
    <row r="86" spans="1:26" ht="16.2" outlineLevel="1" thickBot="1" x14ac:dyDescent="0.35">
      <c r="A86" s="99" t="s">
        <v>82</v>
      </c>
      <c r="B86" s="37">
        <v>0</v>
      </c>
      <c r="C86" s="37">
        <v>103637</v>
      </c>
      <c r="D86" s="37">
        <v>450215</v>
      </c>
      <c r="E86" s="37">
        <v>226799</v>
      </c>
      <c r="F86" s="37">
        <v>155770</v>
      </c>
      <c r="G86" s="37">
        <v>102027</v>
      </c>
      <c r="H86" s="37">
        <v>839674</v>
      </c>
      <c r="I86" s="37">
        <v>34739</v>
      </c>
      <c r="J86" s="37">
        <v>364554</v>
      </c>
      <c r="K86" s="37">
        <v>265419</v>
      </c>
      <c r="L86" s="37">
        <v>0</v>
      </c>
      <c r="M86" s="37">
        <v>60689</v>
      </c>
      <c r="N86" s="37">
        <v>0</v>
      </c>
      <c r="O86" s="37">
        <v>0</v>
      </c>
      <c r="P86" s="38">
        <v>2603523</v>
      </c>
      <c r="Q86" s="26"/>
      <c r="R86" s="29"/>
      <c r="S86" s="87"/>
      <c r="T86" s="29"/>
      <c r="U86" s="29"/>
      <c r="V86" s="29"/>
      <c r="W86" s="29"/>
      <c r="X86" s="29"/>
      <c r="Y86" s="29"/>
      <c r="Z86" s="29"/>
    </row>
    <row r="87" spans="1:26" ht="16.2" outlineLevel="1" thickTop="1" x14ac:dyDescent="0.3">
      <c r="A87" s="100" t="s">
        <v>24</v>
      </c>
      <c r="B87" s="101">
        <v>81580</v>
      </c>
      <c r="C87" s="101">
        <v>59530</v>
      </c>
      <c r="D87" s="101">
        <v>260691</v>
      </c>
      <c r="E87" s="101">
        <v>130346</v>
      </c>
      <c r="F87" s="101">
        <v>90069</v>
      </c>
      <c r="G87" s="101">
        <v>57981</v>
      </c>
      <c r="H87" s="101">
        <v>477122</v>
      </c>
      <c r="I87" s="101">
        <v>20360</v>
      </c>
      <c r="J87" s="101">
        <v>0</v>
      </c>
      <c r="K87" s="101">
        <v>0</v>
      </c>
      <c r="L87" s="101">
        <v>203675</v>
      </c>
      <c r="M87" s="101">
        <v>35187</v>
      </c>
      <c r="N87" s="101">
        <v>0</v>
      </c>
      <c r="O87" s="101">
        <v>0</v>
      </c>
      <c r="P87" s="102">
        <v>1416540</v>
      </c>
      <c r="Q87" s="26"/>
      <c r="R87" s="29"/>
      <c r="S87" s="87"/>
      <c r="T87" s="29"/>
      <c r="U87" s="29"/>
      <c r="V87" s="29"/>
      <c r="W87" s="29"/>
      <c r="X87" s="29"/>
      <c r="Y87" s="29"/>
      <c r="Z87" s="29"/>
    </row>
    <row r="88" spans="1:26" outlineLevel="1" x14ac:dyDescent="0.3">
      <c r="A88" s="32" t="s">
        <v>25</v>
      </c>
      <c r="B88" s="33">
        <v>0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138878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4">
        <v>138878</v>
      </c>
      <c r="Q88" s="26"/>
      <c r="R88" s="29"/>
      <c r="S88" s="87"/>
      <c r="T88" s="29"/>
      <c r="U88" s="29"/>
      <c r="V88" s="29"/>
      <c r="W88" s="29"/>
      <c r="X88" s="29"/>
      <c r="Y88" s="29"/>
      <c r="Z88" s="29"/>
    </row>
    <row r="89" spans="1:26" outlineLevel="1" x14ac:dyDescent="0.3">
      <c r="A89" s="35" t="s">
        <v>26</v>
      </c>
      <c r="B89" s="24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20176</v>
      </c>
      <c r="L89" s="24">
        <v>0</v>
      </c>
      <c r="M89" s="24">
        <v>0</v>
      </c>
      <c r="N89" s="24">
        <v>0</v>
      </c>
      <c r="O89" s="24">
        <v>0</v>
      </c>
      <c r="P89" s="25">
        <v>20176</v>
      </c>
      <c r="Q89" s="26"/>
      <c r="R89" s="29"/>
      <c r="S89" s="87"/>
      <c r="T89" s="29"/>
      <c r="U89" s="29"/>
      <c r="V89" s="29"/>
      <c r="W89" s="29"/>
      <c r="X89" s="29"/>
      <c r="Y89" s="29"/>
      <c r="Z89" s="29"/>
    </row>
    <row r="90" spans="1:26" ht="16.2" outlineLevel="1" thickBot="1" x14ac:dyDescent="0.35">
      <c r="A90" s="99" t="s">
        <v>83</v>
      </c>
      <c r="B90" s="37">
        <v>81580</v>
      </c>
      <c r="C90" s="37">
        <v>59530</v>
      </c>
      <c r="D90" s="37">
        <v>260691</v>
      </c>
      <c r="E90" s="37">
        <v>130346</v>
      </c>
      <c r="F90" s="37">
        <v>90069</v>
      </c>
      <c r="G90" s="37">
        <v>57981</v>
      </c>
      <c r="H90" s="37">
        <v>477122</v>
      </c>
      <c r="I90" s="37">
        <v>20360</v>
      </c>
      <c r="J90" s="37">
        <v>138878</v>
      </c>
      <c r="K90" s="37">
        <v>20176</v>
      </c>
      <c r="L90" s="37">
        <v>203675</v>
      </c>
      <c r="M90" s="37">
        <v>35187</v>
      </c>
      <c r="N90" s="37">
        <v>0</v>
      </c>
      <c r="O90" s="37">
        <v>0</v>
      </c>
      <c r="P90" s="38">
        <v>1575593</v>
      </c>
      <c r="Q90" s="26"/>
      <c r="R90" s="29"/>
      <c r="S90" s="87"/>
      <c r="T90" s="29"/>
      <c r="U90" s="29"/>
      <c r="V90" s="29"/>
      <c r="W90" s="29"/>
      <c r="X90" s="29"/>
      <c r="Y90" s="29"/>
      <c r="Z90" s="29"/>
    </row>
    <row r="91" spans="1:26" ht="16.2" outlineLevel="1" thickTop="1" x14ac:dyDescent="0.3">
      <c r="A91" s="109" t="s">
        <v>84</v>
      </c>
      <c r="B91" s="101">
        <v>81580</v>
      </c>
      <c r="C91" s="101">
        <v>351554</v>
      </c>
      <c r="D91" s="101">
        <v>1535921</v>
      </c>
      <c r="E91" s="101">
        <v>769635</v>
      </c>
      <c r="F91" s="101">
        <v>530871</v>
      </c>
      <c r="G91" s="101">
        <v>343492</v>
      </c>
      <c r="H91" s="101">
        <v>2826693</v>
      </c>
      <c r="I91" s="101">
        <v>119529</v>
      </c>
      <c r="J91" s="101">
        <v>1028675</v>
      </c>
      <c r="K91" s="101">
        <v>730300</v>
      </c>
      <c r="L91" s="101">
        <v>203675</v>
      </c>
      <c r="M91" s="101">
        <v>207227</v>
      </c>
      <c r="N91" s="101">
        <v>0</v>
      </c>
      <c r="O91" s="101">
        <v>0</v>
      </c>
      <c r="P91" s="102">
        <v>8729117</v>
      </c>
      <c r="Q91" s="26"/>
      <c r="R91" s="29"/>
      <c r="S91" s="87"/>
      <c r="T91" s="29"/>
      <c r="U91" s="29"/>
      <c r="V91" s="29"/>
      <c r="W91" s="29"/>
      <c r="X91" s="29"/>
      <c r="Y91" s="29"/>
      <c r="Z91" s="29"/>
    </row>
    <row r="92" spans="1:26" outlineLevel="1" x14ac:dyDescent="0.3">
      <c r="A92" s="32" t="s">
        <v>27</v>
      </c>
      <c r="B92" s="62">
        <v>185564</v>
      </c>
      <c r="C92" s="62">
        <v>157809</v>
      </c>
      <c r="D92" s="62">
        <v>751784</v>
      </c>
      <c r="E92" s="62">
        <v>396504</v>
      </c>
      <c r="F92" s="62">
        <v>236317</v>
      </c>
      <c r="G92" s="62">
        <v>168911</v>
      </c>
      <c r="H92" s="62">
        <v>1264056</v>
      </c>
      <c r="I92" s="62">
        <v>75336</v>
      </c>
      <c r="J92" s="62">
        <v>486907</v>
      </c>
      <c r="K92" s="62">
        <v>0</v>
      </c>
      <c r="L92" s="62">
        <v>603480</v>
      </c>
      <c r="M92" s="62">
        <v>98333</v>
      </c>
      <c r="N92" s="62">
        <v>0</v>
      </c>
      <c r="O92" s="62">
        <v>0</v>
      </c>
      <c r="P92" s="63">
        <v>4424988</v>
      </c>
      <c r="Q92" s="26"/>
      <c r="R92" s="29"/>
      <c r="S92" s="87"/>
      <c r="T92" s="29"/>
      <c r="U92" s="29"/>
      <c r="V92" s="29"/>
      <c r="W92" s="29"/>
      <c r="X92" s="29"/>
      <c r="Y92" s="29"/>
      <c r="Z92" s="29"/>
    </row>
    <row r="93" spans="1:26" outlineLevel="1" x14ac:dyDescent="0.3">
      <c r="A93" s="35" t="s">
        <v>28</v>
      </c>
      <c r="B93" s="24">
        <v>3956</v>
      </c>
      <c r="C93" s="24">
        <v>3364</v>
      </c>
      <c r="D93" s="24">
        <v>14905</v>
      </c>
      <c r="E93" s="24">
        <v>8453</v>
      </c>
      <c r="F93" s="24">
        <v>5038</v>
      </c>
      <c r="G93" s="24">
        <v>3601</v>
      </c>
      <c r="H93" s="24">
        <v>26949</v>
      </c>
      <c r="I93" s="24">
        <v>1606</v>
      </c>
      <c r="J93" s="24">
        <v>10381</v>
      </c>
      <c r="K93" s="24">
        <v>0</v>
      </c>
      <c r="L93" s="24">
        <v>12866</v>
      </c>
      <c r="M93" s="24">
        <v>2096</v>
      </c>
      <c r="N93" s="24">
        <v>0</v>
      </c>
      <c r="O93" s="24">
        <v>0</v>
      </c>
      <c r="P93" s="25">
        <v>94338</v>
      </c>
      <c r="Q93" s="26"/>
      <c r="R93" s="29"/>
      <c r="S93" s="87"/>
      <c r="T93" s="29"/>
      <c r="U93" s="29"/>
      <c r="V93" s="29"/>
      <c r="W93" s="29"/>
      <c r="X93" s="29"/>
      <c r="Y93" s="29"/>
      <c r="Z93" s="29"/>
    </row>
    <row r="94" spans="1:26" outlineLevel="1" x14ac:dyDescent="0.3">
      <c r="A94" s="50" t="s">
        <v>85</v>
      </c>
      <c r="B94" s="37">
        <v>189520</v>
      </c>
      <c r="C94" s="37">
        <v>161173</v>
      </c>
      <c r="D94" s="37">
        <v>766689</v>
      </c>
      <c r="E94" s="37">
        <v>404957</v>
      </c>
      <c r="F94" s="37">
        <v>241355</v>
      </c>
      <c r="G94" s="37">
        <v>172512</v>
      </c>
      <c r="H94" s="37">
        <v>1291004</v>
      </c>
      <c r="I94" s="37">
        <v>76942</v>
      </c>
      <c r="J94" s="37">
        <v>497288</v>
      </c>
      <c r="K94" s="37">
        <v>0</v>
      </c>
      <c r="L94" s="37">
        <v>616345</v>
      </c>
      <c r="M94" s="37">
        <v>100429</v>
      </c>
      <c r="N94" s="37">
        <v>0</v>
      </c>
      <c r="O94" s="37">
        <v>0</v>
      </c>
      <c r="P94" s="38">
        <v>4519325</v>
      </c>
      <c r="Q94" s="26"/>
      <c r="R94" s="29"/>
      <c r="S94" s="87"/>
      <c r="T94" s="29"/>
      <c r="U94" s="29"/>
      <c r="V94" s="29"/>
      <c r="W94" s="29"/>
      <c r="X94" s="29"/>
      <c r="Y94" s="29"/>
      <c r="Z94" s="29"/>
    </row>
    <row r="95" spans="1:26" outlineLevel="1" x14ac:dyDescent="0.3">
      <c r="A95" s="71" t="s">
        <v>86</v>
      </c>
      <c r="B95" s="72">
        <v>-206</v>
      </c>
      <c r="C95" s="72">
        <v>11863</v>
      </c>
      <c r="D95" s="72">
        <v>65048</v>
      </c>
      <c r="E95" s="72">
        <v>73333</v>
      </c>
      <c r="F95" s="72">
        <v>20564</v>
      </c>
      <c r="G95" s="72">
        <v>16627</v>
      </c>
      <c r="H95" s="72">
        <v>128790</v>
      </c>
      <c r="I95" s="72">
        <v>2234</v>
      </c>
      <c r="J95" s="72">
        <v>33384</v>
      </c>
      <c r="K95" s="72">
        <v>0</v>
      </c>
      <c r="L95" s="72">
        <v>43216</v>
      </c>
      <c r="M95" s="72">
        <v>5584</v>
      </c>
      <c r="N95" s="72">
        <v>12816</v>
      </c>
      <c r="O95" s="72">
        <v>0</v>
      </c>
      <c r="P95" s="73">
        <v>419796</v>
      </c>
      <c r="Q95" s="26"/>
      <c r="R95" s="29"/>
      <c r="S95" s="87"/>
      <c r="T95" s="29"/>
      <c r="U95" s="29"/>
      <c r="V95" s="29"/>
      <c r="W95" s="29"/>
      <c r="X95" s="29"/>
      <c r="Y95" s="29"/>
      <c r="Z95" s="29"/>
    </row>
    <row r="96" spans="1:26" outlineLevel="1" x14ac:dyDescent="0.3">
      <c r="A96" s="74" t="s">
        <v>87</v>
      </c>
      <c r="B96" s="75">
        <v>0</v>
      </c>
      <c r="C96" s="75">
        <v>4602</v>
      </c>
      <c r="D96" s="75">
        <v>0</v>
      </c>
      <c r="E96" s="75">
        <v>0</v>
      </c>
      <c r="F96" s="75">
        <v>9205</v>
      </c>
      <c r="G96" s="75">
        <v>9205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7670</v>
      </c>
      <c r="N96" s="75">
        <v>0</v>
      </c>
      <c r="O96" s="75">
        <v>0</v>
      </c>
      <c r="P96" s="76">
        <v>30682</v>
      </c>
      <c r="Q96" s="26"/>
      <c r="R96" s="29"/>
      <c r="S96" s="87"/>
      <c r="T96" s="29"/>
      <c r="U96" s="29"/>
      <c r="V96" s="29"/>
      <c r="W96" s="29"/>
      <c r="X96" s="29"/>
      <c r="Y96" s="29"/>
      <c r="Z96" s="29"/>
    </row>
    <row r="97" spans="1:26" s="111" customFormat="1" ht="16.2" outlineLevel="1" thickBot="1" x14ac:dyDescent="0.35">
      <c r="A97" s="110" t="s">
        <v>35</v>
      </c>
      <c r="B97" s="72">
        <v>0</v>
      </c>
      <c r="C97" s="72">
        <v>139047</v>
      </c>
      <c r="D97" s="72">
        <v>125143</v>
      </c>
      <c r="E97" s="72">
        <v>111238</v>
      </c>
      <c r="F97" s="72">
        <v>69524</v>
      </c>
      <c r="G97" s="72">
        <v>69524</v>
      </c>
      <c r="H97" s="72">
        <v>139047</v>
      </c>
      <c r="I97" s="72">
        <v>180761</v>
      </c>
      <c r="J97" s="72">
        <v>278094</v>
      </c>
      <c r="K97" s="72">
        <v>0</v>
      </c>
      <c r="L97" s="72">
        <v>69524</v>
      </c>
      <c r="M97" s="72">
        <v>0</v>
      </c>
      <c r="N97" s="72">
        <v>0</v>
      </c>
      <c r="O97" s="72">
        <v>0</v>
      </c>
      <c r="P97" s="73">
        <v>1181901</v>
      </c>
      <c r="Q97" s="18"/>
      <c r="R97" s="19"/>
      <c r="S97" s="20"/>
      <c r="T97" s="19"/>
      <c r="U97" s="19"/>
      <c r="V97" s="19"/>
      <c r="W97" s="19"/>
      <c r="X97" s="19"/>
      <c r="Y97" s="19"/>
      <c r="Z97" s="19"/>
    </row>
    <row r="98" spans="1:26" ht="16.2" outlineLevel="1" thickTop="1" x14ac:dyDescent="0.3">
      <c r="A98" s="106" t="s">
        <v>36</v>
      </c>
      <c r="B98" s="107">
        <v>-580</v>
      </c>
      <c r="C98" s="107">
        <v>33400</v>
      </c>
      <c r="D98" s="107">
        <v>201558</v>
      </c>
      <c r="E98" s="107">
        <v>206464</v>
      </c>
      <c r="F98" s="107">
        <v>57897</v>
      </c>
      <c r="G98" s="107">
        <v>46811</v>
      </c>
      <c r="H98" s="107">
        <v>362598</v>
      </c>
      <c r="I98" s="107">
        <v>6288</v>
      </c>
      <c r="J98" s="107">
        <v>93990</v>
      </c>
      <c r="K98" s="107">
        <v>0</v>
      </c>
      <c r="L98" s="107">
        <v>121671</v>
      </c>
      <c r="M98" s="107">
        <v>15721</v>
      </c>
      <c r="N98" s="107">
        <v>36084</v>
      </c>
      <c r="O98" s="107">
        <v>0</v>
      </c>
      <c r="P98" s="108">
        <v>1181901</v>
      </c>
      <c r="Q98" s="26"/>
      <c r="R98" s="29"/>
      <c r="S98" s="87"/>
      <c r="T98" s="29"/>
      <c r="U98" s="29"/>
      <c r="V98" s="29"/>
      <c r="W98" s="29"/>
      <c r="X98" s="29"/>
      <c r="Y98" s="29"/>
      <c r="Z98" s="29"/>
    </row>
    <row r="99" spans="1:26" outlineLevel="1" x14ac:dyDescent="0.3">
      <c r="A99" s="35" t="s">
        <v>37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5" t="s">
        <v>61</v>
      </c>
      <c r="Q99" s="26"/>
      <c r="R99" s="29"/>
      <c r="S99" s="87"/>
      <c r="T99" s="29"/>
      <c r="U99" s="29"/>
      <c r="V99" s="29"/>
      <c r="W99" s="29"/>
      <c r="X99" s="29"/>
      <c r="Y99" s="29"/>
      <c r="Z99" s="29"/>
    </row>
    <row r="100" spans="1:26" outlineLevel="1" x14ac:dyDescent="0.3">
      <c r="A100" s="112" t="s">
        <v>88</v>
      </c>
      <c r="B100" s="113">
        <v>-580</v>
      </c>
      <c r="C100" s="113">
        <v>172447</v>
      </c>
      <c r="D100" s="113">
        <v>326701</v>
      </c>
      <c r="E100" s="113">
        <v>317702</v>
      </c>
      <c r="F100" s="113">
        <v>127420</v>
      </c>
      <c r="G100" s="113">
        <v>116334</v>
      </c>
      <c r="H100" s="113">
        <v>501645</v>
      </c>
      <c r="I100" s="113">
        <v>187050</v>
      </c>
      <c r="J100" s="113">
        <v>372085</v>
      </c>
      <c r="K100" s="113">
        <v>0</v>
      </c>
      <c r="L100" s="113">
        <v>191194</v>
      </c>
      <c r="M100" s="113">
        <v>15721</v>
      </c>
      <c r="N100" s="113">
        <v>36084</v>
      </c>
      <c r="O100" s="113">
        <v>0</v>
      </c>
      <c r="P100" s="114">
        <v>2363803</v>
      </c>
      <c r="Q100" s="26"/>
      <c r="R100" s="29"/>
      <c r="S100" s="87"/>
      <c r="T100" s="29"/>
      <c r="U100" s="29"/>
      <c r="V100" s="29"/>
      <c r="W100" s="29"/>
      <c r="X100" s="29"/>
      <c r="Y100" s="29"/>
      <c r="Z100" s="29"/>
    </row>
    <row r="101" spans="1:26" s="111" customFormat="1" ht="16.2" outlineLevel="1" thickBot="1" x14ac:dyDescent="0.35">
      <c r="A101" s="110" t="s">
        <v>89</v>
      </c>
      <c r="B101" s="72">
        <v>29276</v>
      </c>
      <c r="C101" s="72">
        <v>13742</v>
      </c>
      <c r="D101" s="72">
        <v>2863</v>
      </c>
      <c r="E101" s="72">
        <v>16605</v>
      </c>
      <c r="F101" s="72">
        <v>28057</v>
      </c>
      <c r="G101" s="72">
        <v>2863</v>
      </c>
      <c r="H101" s="72">
        <v>13742</v>
      </c>
      <c r="I101" s="72">
        <v>0</v>
      </c>
      <c r="J101" s="72">
        <v>8016</v>
      </c>
      <c r="K101" s="72">
        <v>0</v>
      </c>
      <c r="L101" s="72">
        <v>37863</v>
      </c>
      <c r="M101" s="72">
        <v>0</v>
      </c>
      <c r="N101" s="72">
        <v>4581</v>
      </c>
      <c r="O101" s="72">
        <v>0</v>
      </c>
      <c r="P101" s="73">
        <v>157608</v>
      </c>
      <c r="Q101" s="18"/>
      <c r="R101" s="19"/>
      <c r="S101" s="20"/>
      <c r="T101" s="19"/>
      <c r="U101" s="19"/>
      <c r="V101" s="19"/>
      <c r="W101" s="19"/>
      <c r="X101" s="19"/>
      <c r="Y101" s="19"/>
      <c r="Z101" s="19"/>
    </row>
    <row r="102" spans="1:26" ht="16.2" outlineLevel="1" thickTop="1" x14ac:dyDescent="0.3">
      <c r="A102" s="106" t="s">
        <v>90</v>
      </c>
      <c r="B102" s="107">
        <v>136051</v>
      </c>
      <c r="C102" s="107">
        <v>2263</v>
      </c>
      <c r="D102" s="107">
        <v>2340</v>
      </c>
      <c r="E102" s="107">
        <v>4411</v>
      </c>
      <c r="F102" s="107">
        <v>9324</v>
      </c>
      <c r="G102" s="107">
        <v>6584</v>
      </c>
      <c r="H102" s="107">
        <v>8227</v>
      </c>
      <c r="I102" s="107">
        <v>0</v>
      </c>
      <c r="J102" s="107">
        <v>2416</v>
      </c>
      <c r="K102" s="107">
        <v>0</v>
      </c>
      <c r="L102" s="107">
        <v>39976</v>
      </c>
      <c r="M102" s="107">
        <v>183</v>
      </c>
      <c r="N102" s="107">
        <v>0</v>
      </c>
      <c r="O102" s="107">
        <v>0</v>
      </c>
      <c r="P102" s="108">
        <v>211775</v>
      </c>
      <c r="Q102" s="26"/>
      <c r="R102" s="29"/>
      <c r="S102" s="87"/>
      <c r="T102" s="29"/>
      <c r="U102" s="29"/>
      <c r="V102" s="29"/>
      <c r="W102" s="29"/>
      <c r="X102" s="29"/>
      <c r="Y102" s="29"/>
      <c r="Z102" s="29"/>
    </row>
    <row r="103" spans="1:26" outlineLevel="1" x14ac:dyDescent="0.3">
      <c r="A103" s="23" t="s">
        <v>91</v>
      </c>
      <c r="B103" s="24">
        <v>14224</v>
      </c>
      <c r="C103" s="24">
        <v>75528</v>
      </c>
      <c r="D103" s="24">
        <v>63238</v>
      </c>
      <c r="E103" s="24">
        <v>18349</v>
      </c>
      <c r="F103" s="24">
        <v>13512</v>
      </c>
      <c r="G103" s="24">
        <v>1593</v>
      </c>
      <c r="H103" s="24">
        <v>145878</v>
      </c>
      <c r="I103" s="24">
        <v>0</v>
      </c>
      <c r="J103" s="24">
        <v>341140</v>
      </c>
      <c r="K103" s="24">
        <v>0</v>
      </c>
      <c r="L103" s="24">
        <v>11379</v>
      </c>
      <c r="M103" s="24">
        <v>626</v>
      </c>
      <c r="N103" s="24">
        <v>0</v>
      </c>
      <c r="O103" s="24">
        <v>0</v>
      </c>
      <c r="P103" s="25">
        <v>685467</v>
      </c>
      <c r="Q103" s="26"/>
      <c r="R103" s="29"/>
      <c r="S103" s="87"/>
      <c r="T103" s="29"/>
      <c r="U103" s="29"/>
      <c r="V103" s="29"/>
      <c r="W103" s="29"/>
      <c r="X103" s="29"/>
      <c r="Y103" s="29"/>
      <c r="Z103" s="29"/>
    </row>
    <row r="104" spans="1:26" outlineLevel="1" x14ac:dyDescent="0.3">
      <c r="A104" s="40" t="s">
        <v>92</v>
      </c>
      <c r="B104" s="33">
        <v>154004</v>
      </c>
      <c r="C104" s="33">
        <v>418613</v>
      </c>
      <c r="D104" s="33">
        <v>942054</v>
      </c>
      <c r="E104" s="33">
        <v>716522</v>
      </c>
      <c r="F104" s="33">
        <v>764984</v>
      </c>
      <c r="G104" s="33">
        <v>243752</v>
      </c>
      <c r="H104" s="33">
        <v>1820749</v>
      </c>
      <c r="I104" s="33">
        <v>66993</v>
      </c>
      <c r="J104" s="33">
        <v>688330</v>
      </c>
      <c r="K104" s="33">
        <v>0</v>
      </c>
      <c r="L104" s="33">
        <v>169648</v>
      </c>
      <c r="M104" s="33">
        <v>113467</v>
      </c>
      <c r="N104" s="33">
        <v>74825</v>
      </c>
      <c r="O104" s="33">
        <v>0</v>
      </c>
      <c r="P104" s="34">
        <v>6173941</v>
      </c>
      <c r="Q104" s="26"/>
      <c r="R104" s="29"/>
      <c r="S104" s="87"/>
      <c r="T104" s="29"/>
      <c r="U104" s="29"/>
      <c r="V104" s="29"/>
      <c r="W104" s="29"/>
      <c r="X104" s="29"/>
      <c r="Y104" s="29"/>
      <c r="Z104" s="29"/>
    </row>
    <row r="105" spans="1:26" outlineLevel="1" x14ac:dyDescent="0.3">
      <c r="A105" s="115" t="s">
        <v>93</v>
      </c>
      <c r="B105" s="116">
        <v>333555</v>
      </c>
      <c r="C105" s="116">
        <v>510146</v>
      </c>
      <c r="D105" s="116">
        <v>1010495</v>
      </c>
      <c r="E105" s="116">
        <v>755887</v>
      </c>
      <c r="F105" s="116">
        <v>815877</v>
      </c>
      <c r="G105" s="116">
        <v>254792</v>
      </c>
      <c r="H105" s="116">
        <v>1988597</v>
      </c>
      <c r="I105" s="116">
        <v>66993</v>
      </c>
      <c r="J105" s="116">
        <v>1039902</v>
      </c>
      <c r="K105" s="116">
        <v>0</v>
      </c>
      <c r="L105" s="116">
        <v>258866</v>
      </c>
      <c r="M105" s="116">
        <v>114276</v>
      </c>
      <c r="N105" s="116">
        <v>79405</v>
      </c>
      <c r="O105" s="116">
        <v>0</v>
      </c>
      <c r="P105" s="117">
        <v>7228790</v>
      </c>
      <c r="Q105" s="26"/>
      <c r="R105" s="29"/>
      <c r="S105" s="87"/>
      <c r="T105" s="29"/>
      <c r="U105" s="29"/>
      <c r="V105" s="29"/>
      <c r="W105" s="29"/>
      <c r="X105" s="29"/>
      <c r="Y105" s="29"/>
      <c r="Z105" s="29"/>
    </row>
    <row r="106" spans="1:26" outlineLevel="1" x14ac:dyDescent="0.3">
      <c r="A106" s="118" t="s">
        <v>94</v>
      </c>
      <c r="B106" s="75">
        <v>1233621</v>
      </c>
      <c r="C106" s="75">
        <v>3064468</v>
      </c>
      <c r="D106" s="75">
        <v>10058025</v>
      </c>
      <c r="E106" s="75">
        <v>7764869</v>
      </c>
      <c r="F106" s="75">
        <v>3916736</v>
      </c>
      <c r="G106" s="75">
        <v>3133468</v>
      </c>
      <c r="H106" s="75">
        <v>18193949</v>
      </c>
      <c r="I106" s="75">
        <v>1198593</v>
      </c>
      <c r="J106" s="75">
        <v>7175430</v>
      </c>
      <c r="K106" s="75">
        <v>1186641</v>
      </c>
      <c r="L106" s="75">
        <v>4506386</v>
      </c>
      <c r="M106" s="75">
        <v>1294409</v>
      </c>
      <c r="N106" s="75">
        <v>748052</v>
      </c>
      <c r="O106" s="75">
        <v>0</v>
      </c>
      <c r="P106" s="76">
        <v>63474649</v>
      </c>
      <c r="Q106" s="26"/>
      <c r="R106" s="29"/>
      <c r="S106" s="87"/>
      <c r="T106" s="29"/>
      <c r="U106" s="29"/>
      <c r="V106" s="29"/>
      <c r="W106" s="29"/>
      <c r="X106" s="29"/>
      <c r="Y106" s="29"/>
      <c r="Z106" s="29"/>
    </row>
    <row r="107" spans="1:26" s="111" customFormat="1" ht="16.2" outlineLevel="1" thickBot="1" x14ac:dyDescent="0.35">
      <c r="A107" s="119" t="s">
        <v>41</v>
      </c>
      <c r="B107" s="83">
        <v>0</v>
      </c>
      <c r="C107" s="83">
        <v>-7499</v>
      </c>
      <c r="D107" s="83"/>
      <c r="E107" s="83">
        <v>-16421</v>
      </c>
      <c r="F107" s="83">
        <v>-11347</v>
      </c>
      <c r="G107" s="83">
        <v>-7304</v>
      </c>
      <c r="H107" s="83">
        <v>-60107</v>
      </c>
      <c r="I107" s="83">
        <v>-2565</v>
      </c>
      <c r="J107" s="83">
        <v>-20909</v>
      </c>
      <c r="K107" s="83">
        <v>-17703</v>
      </c>
      <c r="L107" s="83">
        <v>0</v>
      </c>
      <c r="M107" s="83">
        <v>-4433</v>
      </c>
      <c r="N107" s="83">
        <v>0</v>
      </c>
      <c r="O107" s="83">
        <v>0</v>
      </c>
      <c r="P107" s="84">
        <v>-181128</v>
      </c>
      <c r="Q107" s="18"/>
      <c r="R107" s="19"/>
      <c r="S107" s="20"/>
      <c r="T107" s="19"/>
      <c r="U107" s="19"/>
      <c r="V107" s="19"/>
      <c r="W107" s="19"/>
      <c r="X107" s="19"/>
      <c r="Y107" s="19"/>
      <c r="Z107" s="19"/>
    </row>
    <row r="108" spans="1:26" ht="16.2" outlineLevel="1" thickTop="1" x14ac:dyDescent="0.3">
      <c r="A108" s="106" t="s">
        <v>60</v>
      </c>
      <c r="B108" s="107">
        <v>0</v>
      </c>
      <c r="C108" s="107">
        <v>0</v>
      </c>
      <c r="D108" s="107">
        <v>-32841</v>
      </c>
      <c r="E108" s="107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08">
        <v>0</v>
      </c>
      <c r="Q108" s="26"/>
      <c r="R108" s="29"/>
      <c r="S108" s="87"/>
      <c r="T108" s="29"/>
      <c r="U108" s="29"/>
      <c r="V108" s="29"/>
      <c r="W108" s="29"/>
      <c r="X108" s="29"/>
      <c r="Y108" s="29"/>
      <c r="Z108" s="29"/>
    </row>
    <row r="109" spans="1:26" outlineLevel="1" x14ac:dyDescent="0.3">
      <c r="A109" s="25" t="s">
        <v>95</v>
      </c>
      <c r="B109" s="24">
        <v>1233621</v>
      </c>
      <c r="C109" s="24">
        <v>3056969</v>
      </c>
      <c r="D109" s="24">
        <v>0</v>
      </c>
      <c r="E109" s="24">
        <v>7748449</v>
      </c>
      <c r="F109" s="24">
        <v>3905390</v>
      </c>
      <c r="G109" s="24">
        <v>3126163</v>
      </c>
      <c r="H109" s="24">
        <v>18133843</v>
      </c>
      <c r="I109" s="24">
        <v>1196029</v>
      </c>
      <c r="J109" s="24">
        <v>7154521</v>
      </c>
      <c r="K109" s="24">
        <v>1168938</v>
      </c>
      <c r="L109" s="24">
        <v>4506386</v>
      </c>
      <c r="M109" s="24">
        <v>1289976</v>
      </c>
      <c r="N109" s="24">
        <v>748052</v>
      </c>
      <c r="O109" s="24">
        <v>0</v>
      </c>
      <c r="P109" s="25">
        <v>63293521</v>
      </c>
      <c r="Q109" s="26"/>
      <c r="R109" s="29"/>
      <c r="S109" s="87"/>
      <c r="T109" s="29"/>
      <c r="U109" s="29"/>
      <c r="V109" s="29"/>
      <c r="W109" s="29"/>
      <c r="X109" s="29"/>
      <c r="Y109" s="29"/>
      <c r="Z109" s="29"/>
    </row>
    <row r="110" spans="1:26" s="111" customFormat="1" ht="16.2" outlineLevel="1" thickBot="1" x14ac:dyDescent="0.35">
      <c r="A110" s="120" t="s">
        <v>97</v>
      </c>
      <c r="B110" s="75">
        <v>19280</v>
      </c>
      <c r="C110" s="75">
        <v>90795</v>
      </c>
      <c r="D110" s="75">
        <v>97633</v>
      </c>
      <c r="E110" s="75">
        <v>32389</v>
      </c>
      <c r="F110" s="75">
        <v>7005</v>
      </c>
      <c r="G110" s="75">
        <v>7305</v>
      </c>
      <c r="H110" s="75">
        <v>178155</v>
      </c>
      <c r="I110" s="75">
        <v>1334</v>
      </c>
      <c r="J110" s="75">
        <v>33023</v>
      </c>
      <c r="K110" s="75">
        <v>0</v>
      </c>
      <c r="L110" s="75">
        <v>47499</v>
      </c>
      <c r="M110" s="75">
        <v>3135</v>
      </c>
      <c r="N110" s="75">
        <v>0</v>
      </c>
      <c r="O110" s="75">
        <v>0</v>
      </c>
      <c r="P110" s="76">
        <v>517554</v>
      </c>
      <c r="Q110" s="18"/>
      <c r="R110" s="19"/>
      <c r="S110" s="20"/>
      <c r="T110" s="19"/>
      <c r="U110" s="19"/>
      <c r="V110" s="19"/>
      <c r="W110" s="19"/>
      <c r="X110" s="19"/>
      <c r="Y110" s="19"/>
      <c r="Z110" s="19"/>
    </row>
    <row r="111" spans="1:26" ht="16.2" outlineLevel="1" thickTop="1" x14ac:dyDescent="0.3">
      <c r="A111" s="100" t="s">
        <v>98</v>
      </c>
      <c r="B111" s="101">
        <v>148821</v>
      </c>
      <c r="C111" s="101">
        <v>84419</v>
      </c>
      <c r="D111" s="101">
        <v>609210</v>
      </c>
      <c r="E111" s="101">
        <v>315484</v>
      </c>
      <c r="F111" s="101">
        <v>139683</v>
      </c>
      <c r="G111" s="101">
        <v>114444</v>
      </c>
      <c r="H111" s="101">
        <v>1087005</v>
      </c>
      <c r="I111" s="101">
        <v>6527</v>
      </c>
      <c r="J111" s="101">
        <v>212788</v>
      </c>
      <c r="K111" s="101">
        <v>0</v>
      </c>
      <c r="L111" s="101">
        <v>251082</v>
      </c>
      <c r="M111" s="101">
        <v>52218</v>
      </c>
      <c r="N111" s="101">
        <v>0</v>
      </c>
      <c r="O111" s="101">
        <v>13490</v>
      </c>
      <c r="P111" s="102">
        <v>3035171</v>
      </c>
      <c r="Q111" s="26"/>
      <c r="R111" s="29"/>
      <c r="S111" s="87"/>
      <c r="T111" s="29"/>
      <c r="U111" s="29"/>
      <c r="V111" s="29"/>
      <c r="W111" s="29"/>
      <c r="X111" s="29"/>
      <c r="Y111" s="29"/>
      <c r="Z111" s="29"/>
    </row>
    <row r="112" spans="1:26" outlineLevel="1" x14ac:dyDescent="0.3">
      <c r="A112" s="32" t="s">
        <v>99</v>
      </c>
      <c r="B112" s="33">
        <v>15583</v>
      </c>
      <c r="C112" s="33">
        <v>8840</v>
      </c>
      <c r="D112" s="33">
        <v>63792</v>
      </c>
      <c r="E112" s="33">
        <v>33035</v>
      </c>
      <c r="F112" s="33">
        <v>14627</v>
      </c>
      <c r="G112" s="33">
        <v>11984</v>
      </c>
      <c r="H112" s="33">
        <v>113822</v>
      </c>
      <c r="I112" s="33">
        <v>683</v>
      </c>
      <c r="J112" s="33">
        <v>22281</v>
      </c>
      <c r="K112" s="33">
        <v>0</v>
      </c>
      <c r="L112" s="33">
        <v>26291</v>
      </c>
      <c r="M112" s="33">
        <v>5468</v>
      </c>
      <c r="N112" s="33">
        <v>0</v>
      </c>
      <c r="O112" s="33">
        <v>1413</v>
      </c>
      <c r="P112" s="34">
        <v>317819</v>
      </c>
      <c r="Q112" s="26"/>
      <c r="R112" s="29"/>
      <c r="S112" s="87"/>
      <c r="T112" s="29"/>
      <c r="U112" s="29"/>
      <c r="V112" s="29"/>
      <c r="W112" s="29"/>
      <c r="X112" s="29"/>
      <c r="Y112" s="29"/>
      <c r="Z112" s="29"/>
    </row>
    <row r="113" spans="1:26" outlineLevel="1" x14ac:dyDescent="0.3">
      <c r="A113" s="35" t="s">
        <v>100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5">
        <v>0</v>
      </c>
      <c r="Q113" s="26"/>
      <c r="R113" s="29"/>
      <c r="S113" s="87"/>
      <c r="T113" s="29"/>
      <c r="U113" s="29"/>
      <c r="V113" s="29"/>
      <c r="W113" s="29"/>
      <c r="X113" s="29"/>
      <c r="Y113" s="29"/>
      <c r="Z113" s="29"/>
    </row>
    <row r="114" spans="1:26" outlineLevel="1" x14ac:dyDescent="0.3">
      <c r="A114" s="112" t="s">
        <v>96</v>
      </c>
      <c r="B114" s="113">
        <v>183685</v>
      </c>
      <c r="C114" s="113">
        <v>184054</v>
      </c>
      <c r="D114" s="113">
        <v>770635</v>
      </c>
      <c r="E114" s="113">
        <v>380908</v>
      </c>
      <c r="F114" s="113">
        <v>161314</v>
      </c>
      <c r="G114" s="113">
        <v>133733</v>
      </c>
      <c r="H114" s="113">
        <v>1378982</v>
      </c>
      <c r="I114" s="113">
        <v>8545</v>
      </c>
      <c r="J114" s="113">
        <v>268092</v>
      </c>
      <c r="K114" s="113">
        <v>0</v>
      </c>
      <c r="L114" s="113">
        <v>324872</v>
      </c>
      <c r="M114" s="113">
        <v>60821</v>
      </c>
      <c r="N114" s="113">
        <v>0</v>
      </c>
      <c r="O114" s="113">
        <v>14902</v>
      </c>
      <c r="P114" s="114">
        <v>3870545</v>
      </c>
      <c r="Q114" s="26"/>
      <c r="R114" s="29"/>
      <c r="S114" s="87"/>
      <c r="T114" s="29"/>
      <c r="U114" s="29"/>
      <c r="V114" s="29"/>
      <c r="W114" s="29"/>
      <c r="X114" s="29"/>
      <c r="Y114" s="29"/>
      <c r="Z114" s="29"/>
    </row>
    <row r="115" spans="1:26" ht="16.2" outlineLevel="1" thickBot="1" x14ac:dyDescent="0.35">
      <c r="A115" s="121" t="s">
        <v>101</v>
      </c>
      <c r="B115" s="72">
        <v>1417306</v>
      </c>
      <c r="C115" s="72">
        <v>3241023</v>
      </c>
      <c r="D115" s="72">
        <v>10795819</v>
      </c>
      <c r="E115" s="72">
        <v>8129356</v>
      </c>
      <c r="F115" s="72">
        <v>4066704</v>
      </c>
      <c r="G115" s="72">
        <v>3259897</v>
      </c>
      <c r="H115" s="72">
        <v>19512825</v>
      </c>
      <c r="I115" s="72">
        <v>1204574</v>
      </c>
      <c r="J115" s="72">
        <v>7422614</v>
      </c>
      <c r="K115" s="72">
        <v>1168938</v>
      </c>
      <c r="L115" s="72">
        <v>4831258</v>
      </c>
      <c r="M115" s="72">
        <v>1350797</v>
      </c>
      <c r="N115" s="72">
        <v>748052</v>
      </c>
      <c r="O115" s="72">
        <v>14902</v>
      </c>
      <c r="P115" s="73">
        <v>67164065</v>
      </c>
      <c r="Q115" s="26"/>
      <c r="R115" s="29"/>
      <c r="S115" s="87"/>
      <c r="T115" s="29"/>
      <c r="U115" s="29"/>
      <c r="V115" s="29"/>
      <c r="W115" s="29"/>
      <c r="X115" s="29"/>
      <c r="Y115" s="29"/>
      <c r="Z115" s="29"/>
    </row>
    <row r="116" spans="1:26" ht="16.2" thickTop="1" x14ac:dyDescent="0.3">
      <c r="A116" s="122" t="s">
        <v>102</v>
      </c>
      <c r="B116" s="123"/>
      <c r="P116" s="124"/>
    </row>
  </sheetData>
  <pageMargins left="0.7" right="0.7" top="0.75" bottom="0.75" header="0" footer="0"/>
  <pageSetup paperSize="3" scale="31" fitToHeight="2" orientation="landscape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46"/>
  <sheetViews>
    <sheetView showGridLines="0" zoomScaleNormal="100" workbookViewId="0">
      <pane xSplit="3" ySplit="2" topLeftCell="D3" activePane="bottomRight" state="frozen"/>
      <selection pane="topRight" activeCell="H1" sqref="H1"/>
      <selection pane="bottomLeft" activeCell="A4" sqref="A4"/>
      <selection pane="bottomRight" activeCell="E1" sqref="E1"/>
    </sheetView>
  </sheetViews>
  <sheetFormatPr defaultColWidth="12.5546875" defaultRowHeight="15.6" x14ac:dyDescent="0.3"/>
  <cols>
    <col min="1" max="1" width="25.88671875" style="127" customWidth="1"/>
    <col min="2" max="2" width="60.33203125" style="127" customWidth="1"/>
    <col min="3" max="3" width="15.44140625" style="128" customWidth="1"/>
    <col min="4" max="12" width="20.6640625" style="129" customWidth="1"/>
    <col min="13" max="13" width="28.33203125" style="129" customWidth="1"/>
    <col min="14" max="19" width="20.6640625" style="129" customWidth="1"/>
    <col min="20" max="20" width="10.44140625" style="128" customWidth="1"/>
    <col min="21" max="22" width="12.44140625" style="128" customWidth="1"/>
    <col min="23" max="23" width="8" style="128" customWidth="1"/>
    <col min="24" max="16384" width="12.5546875" style="128"/>
  </cols>
  <sheetData>
    <row r="1" spans="1:23" x14ac:dyDescent="0.3">
      <c r="A1" s="126" t="s">
        <v>107</v>
      </c>
    </row>
    <row r="2" spans="1:23" ht="46.8" x14ac:dyDescent="0.3">
      <c r="A2" s="130" t="s">
        <v>115</v>
      </c>
      <c r="B2" s="130" t="s">
        <v>10</v>
      </c>
      <c r="C2" s="131" t="s">
        <v>118</v>
      </c>
      <c r="D2" s="133" t="s">
        <v>121</v>
      </c>
      <c r="E2" s="133" t="s">
        <v>7</v>
      </c>
      <c r="F2" s="132" t="s">
        <v>0</v>
      </c>
      <c r="G2" s="133" t="s">
        <v>1</v>
      </c>
      <c r="H2" s="133" t="s">
        <v>2</v>
      </c>
      <c r="I2" s="133" t="s">
        <v>4</v>
      </c>
      <c r="J2" s="133" t="s">
        <v>5</v>
      </c>
      <c r="K2" s="133" t="s">
        <v>46</v>
      </c>
      <c r="L2" s="133" t="s">
        <v>47</v>
      </c>
      <c r="M2" s="133" t="s">
        <v>48</v>
      </c>
      <c r="N2" s="133" t="s">
        <v>6</v>
      </c>
      <c r="O2" s="133" t="s">
        <v>3</v>
      </c>
      <c r="P2" s="133" t="s">
        <v>15</v>
      </c>
      <c r="Q2" s="133" t="s">
        <v>8</v>
      </c>
      <c r="R2" s="133" t="s">
        <v>62</v>
      </c>
      <c r="S2" s="134" t="s">
        <v>9</v>
      </c>
      <c r="T2" s="135"/>
      <c r="U2" s="135"/>
      <c r="V2" s="135"/>
      <c r="W2" s="135"/>
    </row>
    <row r="3" spans="1:23" x14ac:dyDescent="0.3">
      <c r="A3" s="136" t="s">
        <v>49</v>
      </c>
      <c r="B3" s="136"/>
      <c r="C3" s="137"/>
      <c r="D3" s="138">
        <v>9.3246454404609606E-3</v>
      </c>
      <c r="E3" s="138">
        <v>1.2333469986656201E-2</v>
      </c>
      <c r="F3" s="138">
        <v>0.26278646986412063</v>
      </c>
      <c r="G3" s="138">
        <v>0.28729688465975745</v>
      </c>
      <c r="H3" s="138">
        <v>1.74837102008643E-2</v>
      </c>
      <c r="I3" s="138">
        <v>1.26045352610882E-2</v>
      </c>
      <c r="J3" s="138">
        <v>0.11463072136635423</v>
      </c>
      <c r="K3" s="138">
        <v>6.9083690052702401E-3</v>
      </c>
      <c r="L3" s="138">
        <v>3.36572715753072E-2</v>
      </c>
      <c r="M3" s="138">
        <v>0</v>
      </c>
      <c r="N3" s="138">
        <v>0.23529373986454438</v>
      </c>
      <c r="O3" s="138">
        <v>7.6801827755734603E-3</v>
      </c>
      <c r="P3" s="138">
        <v>0</v>
      </c>
      <c r="Q3" s="138">
        <v>0</v>
      </c>
      <c r="R3" s="139" t="s">
        <v>104</v>
      </c>
      <c r="S3" s="140">
        <v>1</v>
      </c>
      <c r="T3" s="135"/>
      <c r="U3" s="135"/>
      <c r="V3" s="135"/>
      <c r="W3" s="135"/>
    </row>
    <row r="4" spans="1:23" x14ac:dyDescent="0.3">
      <c r="A4" s="141" t="s">
        <v>50</v>
      </c>
      <c r="B4" s="141"/>
      <c r="C4" s="142"/>
      <c r="D4" s="143">
        <v>8.4748118092059892E-3</v>
      </c>
      <c r="E4" s="143">
        <v>1.1209416782525371E-2</v>
      </c>
      <c r="F4" s="143">
        <v>0.1633464722604302</v>
      </c>
      <c r="G4" s="143">
        <v>3.9878851582374121E-2</v>
      </c>
      <c r="H4" s="143">
        <v>1.5890272142261241E-2</v>
      </c>
      <c r="I4" s="143">
        <v>1.1455777590932519E-2</v>
      </c>
      <c r="J4" s="143">
        <v>0.5075098316127018</v>
      </c>
      <c r="K4" s="143">
        <v>4.9431892708017039E-2</v>
      </c>
      <c r="L4" s="143">
        <v>3.0589800377221199E-2</v>
      </c>
      <c r="M4" s="143">
        <v>0</v>
      </c>
      <c r="N4" s="143">
        <v>2.2018497251389071E-2</v>
      </c>
      <c r="O4" s="143">
        <v>6.9802229048692797E-3</v>
      </c>
      <c r="P4" s="143">
        <v>0.13321415297807099</v>
      </c>
      <c r="Q4" s="143">
        <v>0</v>
      </c>
      <c r="R4" s="144" t="s">
        <v>104</v>
      </c>
      <c r="S4" s="145">
        <v>1</v>
      </c>
      <c r="T4" s="135"/>
      <c r="U4" s="135"/>
      <c r="V4" s="135"/>
      <c r="W4" s="135"/>
    </row>
    <row r="5" spans="1:23" x14ac:dyDescent="0.3">
      <c r="A5" s="136" t="s">
        <v>51</v>
      </c>
      <c r="B5" s="136"/>
      <c r="C5" s="137"/>
      <c r="D5" s="146">
        <v>2.0536672799615588E-2</v>
      </c>
      <c r="E5" s="146">
        <v>3.1795564413140201E-2</v>
      </c>
      <c r="F5" s="146">
        <v>0.18546707218870151</v>
      </c>
      <c r="G5" s="146">
        <v>0.15008846039762569</v>
      </c>
      <c r="H5" s="146">
        <v>4.3641571839724877E-2</v>
      </c>
      <c r="I5" s="146">
        <v>2.9084134819622944E-2</v>
      </c>
      <c r="J5" s="146">
        <v>0.29188347548690291</v>
      </c>
      <c r="K5" s="146">
        <v>1.6251721358086502E-2</v>
      </c>
      <c r="L5" s="146">
        <v>8.5304944717426889E-2</v>
      </c>
      <c r="M5" s="146">
        <v>0</v>
      </c>
      <c r="N5" s="146">
        <v>0.1273041780344866</v>
      </c>
      <c r="O5" s="146">
        <v>1.6878195483283679E-2</v>
      </c>
      <c r="P5" s="146">
        <v>1.7640084613808401E-3</v>
      </c>
      <c r="Q5" s="146">
        <v>0</v>
      </c>
      <c r="R5" s="147" t="s">
        <v>104</v>
      </c>
      <c r="S5" s="148">
        <v>1</v>
      </c>
      <c r="T5" s="135"/>
      <c r="U5" s="135"/>
      <c r="V5" s="135"/>
      <c r="W5" s="135"/>
    </row>
    <row r="6" spans="1:23" x14ac:dyDescent="0.3">
      <c r="A6" s="141" t="s">
        <v>52</v>
      </c>
      <c r="B6" s="141"/>
      <c r="C6" s="142"/>
      <c r="D6" s="143">
        <v>1.4947931248437451E-2</v>
      </c>
      <c r="E6" s="143">
        <v>6.4653739384467293E-2</v>
      </c>
      <c r="F6" s="143">
        <v>0.18167999604850082</v>
      </c>
      <c r="G6" s="143">
        <v>8.5341782140218758E-2</v>
      </c>
      <c r="H6" s="143">
        <v>6.5805907430981997E-2</v>
      </c>
      <c r="I6" s="143">
        <v>5.0276762502482801E-2</v>
      </c>
      <c r="J6" s="143">
        <v>0.34574929489642886</v>
      </c>
      <c r="K6" s="143">
        <v>1.6823240339207478E-2</v>
      </c>
      <c r="L6" s="143">
        <v>0.10984371860867062</v>
      </c>
      <c r="M6" s="143">
        <v>0</v>
      </c>
      <c r="N6" s="143">
        <v>3.7893651783481003E-2</v>
      </c>
      <c r="O6" s="143">
        <v>2.6983975617121059E-2</v>
      </c>
      <c r="P6" s="143">
        <v>0</v>
      </c>
      <c r="Q6" s="143">
        <v>0</v>
      </c>
      <c r="R6" s="144" t="s">
        <v>104</v>
      </c>
      <c r="S6" s="145">
        <v>1</v>
      </c>
      <c r="T6" s="135"/>
      <c r="U6" s="135"/>
      <c r="V6" s="135"/>
      <c r="W6" s="135"/>
    </row>
    <row r="7" spans="1:23" x14ac:dyDescent="0.3">
      <c r="A7" s="136" t="s">
        <v>53</v>
      </c>
      <c r="B7" s="136"/>
      <c r="C7" s="137"/>
      <c r="D7" s="146">
        <v>2.9643885589538399E-2</v>
      </c>
      <c r="E7" s="146">
        <v>3.92092091373255E-2</v>
      </c>
      <c r="F7" s="146">
        <v>0.18110920411050299</v>
      </c>
      <c r="G7" s="146">
        <v>8.4881474725858594E-2</v>
      </c>
      <c r="H7" s="146">
        <v>5.5582285480384602E-2</v>
      </c>
      <c r="I7" s="146">
        <v>4.0070949997486498E-2</v>
      </c>
      <c r="J7" s="146">
        <v>0.34426547363431997</v>
      </c>
      <c r="K7" s="146">
        <v>1.68039467731395E-2</v>
      </c>
      <c r="L7" s="146">
        <v>0.10699949013665699</v>
      </c>
      <c r="M7" s="146">
        <v>0</v>
      </c>
      <c r="N7" s="146">
        <v>7.7018089376889504E-2</v>
      </c>
      <c r="O7" s="146">
        <v>2.4415991037895001E-2</v>
      </c>
      <c r="P7" s="146">
        <v>0</v>
      </c>
      <c r="Q7" s="146">
        <v>0</v>
      </c>
      <c r="R7" s="147" t="s">
        <v>104</v>
      </c>
      <c r="S7" s="148">
        <v>1</v>
      </c>
      <c r="T7" s="135"/>
      <c r="U7" s="135"/>
      <c r="V7" s="135"/>
      <c r="W7" s="135"/>
    </row>
    <row r="8" spans="1:23" x14ac:dyDescent="0.3">
      <c r="A8" s="141" t="s">
        <v>54</v>
      </c>
      <c r="B8" s="141"/>
      <c r="C8" s="142"/>
      <c r="D8" s="143">
        <v>2.9643885589538399E-2</v>
      </c>
      <c r="E8" s="143">
        <v>3.92092091373255E-2</v>
      </c>
      <c r="F8" s="143">
        <v>0.18110920411050299</v>
      </c>
      <c r="G8" s="143">
        <v>8.4881474725858594E-2</v>
      </c>
      <c r="H8" s="143">
        <v>5.5582285480384602E-2</v>
      </c>
      <c r="I8" s="143">
        <v>4.0070949997486498E-2</v>
      </c>
      <c r="J8" s="143">
        <v>0.34426547363431997</v>
      </c>
      <c r="K8" s="143">
        <v>1.68039467731395E-2</v>
      </c>
      <c r="L8" s="143">
        <v>0.10699949013665699</v>
      </c>
      <c r="M8" s="143">
        <v>0</v>
      </c>
      <c r="N8" s="143">
        <v>7.7018089376889504E-2</v>
      </c>
      <c r="O8" s="143">
        <v>2.4415991037895001E-2</v>
      </c>
      <c r="P8" s="143">
        <v>0</v>
      </c>
      <c r="Q8" s="143">
        <v>0</v>
      </c>
      <c r="R8" s="144" t="s">
        <v>104</v>
      </c>
      <c r="S8" s="145">
        <v>1</v>
      </c>
      <c r="T8" s="135"/>
      <c r="U8" s="135"/>
      <c r="V8" s="135"/>
      <c r="W8" s="135"/>
    </row>
    <row r="9" spans="1:23" x14ac:dyDescent="0.3">
      <c r="A9" s="136" t="s">
        <v>116</v>
      </c>
      <c r="B9" s="136"/>
      <c r="C9" s="137"/>
      <c r="D9" s="147" t="s">
        <v>104</v>
      </c>
      <c r="E9" s="147" t="s">
        <v>104</v>
      </c>
      <c r="F9" s="147" t="s">
        <v>104</v>
      </c>
      <c r="G9" s="147" t="s">
        <v>104</v>
      </c>
      <c r="H9" s="147" t="s">
        <v>104</v>
      </c>
      <c r="I9" s="147" t="s">
        <v>104</v>
      </c>
      <c r="J9" s="147" t="s">
        <v>104</v>
      </c>
      <c r="K9" s="147" t="s">
        <v>104</v>
      </c>
      <c r="L9" s="147" t="s">
        <v>104</v>
      </c>
      <c r="M9" s="147" t="s">
        <v>104</v>
      </c>
      <c r="N9" s="147" t="s">
        <v>104</v>
      </c>
      <c r="O9" s="147" t="s">
        <v>104</v>
      </c>
      <c r="P9" s="147" t="s">
        <v>104</v>
      </c>
      <c r="Q9" s="147" t="s">
        <v>104</v>
      </c>
      <c r="R9" s="147" t="s">
        <v>104</v>
      </c>
      <c r="S9" s="149" t="s">
        <v>104</v>
      </c>
      <c r="T9" s="135"/>
      <c r="U9" s="135"/>
      <c r="V9" s="135"/>
      <c r="W9" s="135"/>
    </row>
    <row r="10" spans="1:23" x14ac:dyDescent="0.3">
      <c r="A10" s="141" t="s">
        <v>11</v>
      </c>
      <c r="B10" s="141"/>
      <c r="C10" s="142"/>
      <c r="D10" s="143">
        <v>1.1529766319693045E-2</v>
      </c>
      <c r="E10" s="143">
        <v>3.7319138440146761E-2</v>
      </c>
      <c r="F10" s="143">
        <v>0.17539345153841152</v>
      </c>
      <c r="G10" s="143">
        <v>0.14981163201255393</v>
      </c>
      <c r="H10" s="143">
        <v>5.1308230049546238E-2</v>
      </c>
      <c r="I10" s="143">
        <v>3.8397162617526633E-2</v>
      </c>
      <c r="J10" s="143">
        <v>0.30132452307272339</v>
      </c>
      <c r="K10" s="143">
        <v>2.1933179749377439E-2</v>
      </c>
      <c r="L10" s="143">
        <v>7.4656416185018865E-2</v>
      </c>
      <c r="M10" s="143">
        <v>0</v>
      </c>
      <c r="N10" s="143">
        <v>9.4308622751053603E-2</v>
      </c>
      <c r="O10" s="143">
        <v>1.533021313202052E-2</v>
      </c>
      <c r="P10" s="143">
        <v>2.8687664131927797E-2</v>
      </c>
      <c r="Q10" s="143">
        <v>0</v>
      </c>
      <c r="R10" s="144" t="s">
        <v>104</v>
      </c>
      <c r="S10" s="145">
        <v>1</v>
      </c>
      <c r="T10" s="135"/>
      <c r="U10" s="135"/>
      <c r="V10" s="135"/>
      <c r="W10" s="135"/>
    </row>
    <row r="11" spans="1:23" x14ac:dyDescent="0.3">
      <c r="A11" s="136" t="s">
        <v>55</v>
      </c>
      <c r="B11" s="150"/>
      <c r="C11" s="137"/>
      <c r="D11" s="146">
        <v>9.3464323350996199E-3</v>
      </c>
      <c r="E11" s="146">
        <v>9.5584412721879501E-3</v>
      </c>
      <c r="F11" s="146">
        <v>4.4150895400106201E-2</v>
      </c>
      <c r="G11" s="146">
        <v>2.0692449787044199E-2</v>
      </c>
      <c r="H11" s="146">
        <v>1.35498782869477E-2</v>
      </c>
      <c r="I11" s="146">
        <v>9.7685169045437295E-3</v>
      </c>
      <c r="J11" s="146">
        <v>0.72991350792197673</v>
      </c>
      <c r="K11" s="146">
        <v>4.0964748309376903E-3</v>
      </c>
      <c r="L11" s="146">
        <v>2.6084391017509201E-2</v>
      </c>
      <c r="M11" s="146">
        <v>0</v>
      </c>
      <c r="N11" s="146">
        <v>0.12688686932689869</v>
      </c>
      <c r="O11" s="146">
        <v>5.9521429167470703E-3</v>
      </c>
      <c r="P11" s="146">
        <v>0</v>
      </c>
      <c r="Q11" s="146">
        <v>0</v>
      </c>
      <c r="R11" s="147" t="s">
        <v>104</v>
      </c>
      <c r="S11" s="148">
        <v>1</v>
      </c>
      <c r="T11" s="135"/>
      <c r="U11" s="151"/>
      <c r="V11" s="151"/>
      <c r="W11" s="152"/>
    </row>
    <row r="12" spans="1:23" x14ac:dyDescent="0.3">
      <c r="A12" s="141" t="s">
        <v>56</v>
      </c>
      <c r="B12" s="153"/>
      <c r="C12" s="142"/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1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4" t="s">
        <v>104</v>
      </c>
      <c r="S12" s="145">
        <v>1</v>
      </c>
      <c r="T12" s="135"/>
      <c r="U12" s="135"/>
      <c r="V12" s="135"/>
      <c r="W12" s="135"/>
    </row>
    <row r="13" spans="1:23" x14ac:dyDescent="0.3">
      <c r="A13" s="136" t="s">
        <v>57</v>
      </c>
      <c r="B13" s="150"/>
      <c r="C13" s="137"/>
      <c r="D13" s="146">
        <v>0</v>
      </c>
      <c r="E13" s="146">
        <v>0</v>
      </c>
      <c r="F13" s="146">
        <v>0.48393281624832601</v>
      </c>
      <c r="G13" s="146">
        <v>0.39875558685339602</v>
      </c>
      <c r="H13" s="146">
        <v>0</v>
      </c>
      <c r="I13" s="146">
        <v>0</v>
      </c>
      <c r="J13" s="146">
        <v>3.0541941395021098E-5</v>
      </c>
      <c r="K13" s="146">
        <v>0.117281054956881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7" t="s">
        <v>104</v>
      </c>
      <c r="S13" s="148">
        <v>1</v>
      </c>
      <c r="T13" s="135"/>
      <c r="U13" s="135"/>
      <c r="V13" s="135"/>
      <c r="W13" s="135"/>
    </row>
    <row r="14" spans="1:23" x14ac:dyDescent="0.3">
      <c r="A14" s="141" t="s">
        <v>58</v>
      </c>
      <c r="B14" s="153"/>
      <c r="C14" s="142"/>
      <c r="D14" s="143">
        <v>1.1528177729264901E-2</v>
      </c>
      <c r="E14" s="143">
        <v>0.23747024799784858</v>
      </c>
      <c r="F14" s="143">
        <v>7.04313571540848E-2</v>
      </c>
      <c r="G14" s="143">
        <v>3.3009462393389401E-2</v>
      </c>
      <c r="H14" s="143">
        <v>0.18828199990903768</v>
      </c>
      <c r="I14" s="143">
        <v>0.1822498138879107</v>
      </c>
      <c r="J14" s="143">
        <v>0.133881017524457</v>
      </c>
      <c r="K14" s="143">
        <v>6.5348681895542604E-3</v>
      </c>
      <c r="L14" s="143">
        <v>4.16109128309224E-2</v>
      </c>
      <c r="M14" s="143">
        <v>0</v>
      </c>
      <c r="N14" s="143">
        <v>2.9951479202123699E-2</v>
      </c>
      <c r="O14" s="143">
        <v>6.5050663181403567E-2</v>
      </c>
      <c r="P14" s="143">
        <v>0</v>
      </c>
      <c r="Q14" s="143">
        <v>0</v>
      </c>
      <c r="R14" s="144" t="s">
        <v>104</v>
      </c>
      <c r="S14" s="145">
        <v>1</v>
      </c>
      <c r="T14" s="135"/>
      <c r="U14" s="135"/>
      <c r="V14" s="135"/>
      <c r="W14" s="135"/>
    </row>
    <row r="15" spans="1:23" x14ac:dyDescent="0.3">
      <c r="A15" s="136" t="s">
        <v>12</v>
      </c>
      <c r="B15" s="150"/>
      <c r="C15" s="137"/>
      <c r="D15" s="147" t="s">
        <v>104</v>
      </c>
      <c r="E15" s="147" t="s">
        <v>104</v>
      </c>
      <c r="F15" s="147" t="s">
        <v>104</v>
      </c>
      <c r="G15" s="147" t="s">
        <v>104</v>
      </c>
      <c r="H15" s="147" t="s">
        <v>104</v>
      </c>
      <c r="I15" s="147" t="s">
        <v>104</v>
      </c>
      <c r="J15" s="147" t="s">
        <v>104</v>
      </c>
      <c r="K15" s="147" t="s">
        <v>104</v>
      </c>
      <c r="L15" s="147" t="s">
        <v>104</v>
      </c>
      <c r="M15" s="147" t="s">
        <v>104</v>
      </c>
      <c r="N15" s="147" t="s">
        <v>104</v>
      </c>
      <c r="O15" s="147" t="s">
        <v>104</v>
      </c>
      <c r="P15" s="147" t="s">
        <v>104</v>
      </c>
      <c r="Q15" s="147" t="s">
        <v>104</v>
      </c>
      <c r="R15" s="147" t="s">
        <v>104</v>
      </c>
      <c r="S15" s="149" t="s">
        <v>104</v>
      </c>
      <c r="T15" s="135"/>
      <c r="U15" s="135"/>
      <c r="V15" s="135"/>
      <c r="W15" s="135"/>
    </row>
    <row r="16" spans="1:23" x14ac:dyDescent="0.3">
      <c r="A16" s="141" t="s">
        <v>13</v>
      </c>
      <c r="B16" s="153" t="s">
        <v>21</v>
      </c>
      <c r="C16" s="154">
        <v>330.49456030839991</v>
      </c>
      <c r="D16" s="144" t="s">
        <v>104</v>
      </c>
      <c r="E16" s="144">
        <v>265</v>
      </c>
      <c r="F16" s="155">
        <v>1261</v>
      </c>
      <c r="G16" s="144">
        <v>591</v>
      </c>
      <c r="H16" s="144">
        <v>387</v>
      </c>
      <c r="I16" s="144">
        <v>279</v>
      </c>
      <c r="J16" s="155">
        <v>2397</v>
      </c>
      <c r="K16" s="144">
        <v>117</v>
      </c>
      <c r="L16" s="144">
        <v>745</v>
      </c>
      <c r="M16" s="144">
        <v>498</v>
      </c>
      <c r="N16" s="144" t="s">
        <v>104</v>
      </c>
      <c r="O16" s="144">
        <v>170</v>
      </c>
      <c r="P16" s="144" t="s">
        <v>104</v>
      </c>
      <c r="Q16" s="144" t="s">
        <v>104</v>
      </c>
      <c r="R16" s="144" t="s">
        <v>104</v>
      </c>
      <c r="S16" s="156">
        <v>6710</v>
      </c>
      <c r="T16" s="135"/>
      <c r="U16" s="157"/>
      <c r="V16" s="152"/>
      <c r="W16" s="135"/>
    </row>
    <row r="17" spans="1:23" x14ac:dyDescent="0.3">
      <c r="A17" s="136" t="s">
        <v>17</v>
      </c>
      <c r="B17" s="150" t="s">
        <v>63</v>
      </c>
      <c r="C17" s="158">
        <v>45275.992744036092</v>
      </c>
      <c r="D17" s="147">
        <v>1.5</v>
      </c>
      <c r="E17" s="147">
        <v>3.7</v>
      </c>
      <c r="F17" s="147">
        <v>6.5</v>
      </c>
      <c r="G17" s="159">
        <v>8.0333333333333297</v>
      </c>
      <c r="H17" s="147">
        <v>0.5</v>
      </c>
      <c r="I17" s="159">
        <v>6.6666666666666599</v>
      </c>
      <c r="J17" s="147">
        <v>33.200000000000003</v>
      </c>
      <c r="K17" s="147">
        <v>1</v>
      </c>
      <c r="L17" s="147">
        <v>23.5</v>
      </c>
      <c r="M17" s="147"/>
      <c r="N17" s="147">
        <v>10.029999999999999</v>
      </c>
      <c r="O17" s="147">
        <v>4.7</v>
      </c>
      <c r="P17" s="147"/>
      <c r="Q17" s="147">
        <v>0</v>
      </c>
      <c r="R17" s="147"/>
      <c r="S17" s="160">
        <v>99.333333333333343</v>
      </c>
      <c r="T17" s="135"/>
      <c r="U17" s="151"/>
      <c r="V17" s="151"/>
      <c r="W17" s="152"/>
    </row>
    <row r="18" spans="1:23" x14ac:dyDescent="0.3">
      <c r="A18" s="141" t="s">
        <v>45</v>
      </c>
      <c r="B18" s="153" t="s">
        <v>63</v>
      </c>
      <c r="C18" s="142"/>
      <c r="D18" s="144">
        <v>0</v>
      </c>
      <c r="E18" s="144">
        <v>1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/>
      <c r="N18" s="144">
        <v>0</v>
      </c>
      <c r="O18" s="144">
        <v>0</v>
      </c>
      <c r="P18" s="144"/>
      <c r="Q18" s="144">
        <v>0</v>
      </c>
      <c r="R18" s="144"/>
      <c r="S18" s="161">
        <v>1</v>
      </c>
      <c r="T18" s="135"/>
      <c r="U18" s="151"/>
      <c r="V18" s="151"/>
      <c r="W18" s="152"/>
    </row>
    <row r="19" spans="1:23" x14ac:dyDescent="0.3">
      <c r="A19" s="162" t="s">
        <v>14</v>
      </c>
      <c r="B19" s="150" t="s">
        <v>21</v>
      </c>
      <c r="C19" s="158">
        <v>374.51303669251183</v>
      </c>
      <c r="D19" s="147">
        <v>516</v>
      </c>
      <c r="E19" s="147">
        <v>265</v>
      </c>
      <c r="F19" s="163">
        <v>1261</v>
      </c>
      <c r="G19" s="147">
        <v>591</v>
      </c>
      <c r="H19" s="147">
        <v>387</v>
      </c>
      <c r="I19" s="147">
        <v>279</v>
      </c>
      <c r="J19" s="163">
        <v>2397</v>
      </c>
      <c r="K19" s="147">
        <v>117</v>
      </c>
      <c r="L19" s="147">
        <v>745</v>
      </c>
      <c r="M19" s="147">
        <v>498</v>
      </c>
      <c r="N19" s="147">
        <v>715</v>
      </c>
      <c r="O19" s="147">
        <v>170</v>
      </c>
      <c r="P19" s="147" t="s">
        <v>104</v>
      </c>
      <c r="Q19" s="147" t="s">
        <v>104</v>
      </c>
      <c r="R19" s="147" t="s">
        <v>104</v>
      </c>
      <c r="S19" s="164">
        <v>7941</v>
      </c>
      <c r="T19" s="135"/>
      <c r="U19" s="157"/>
      <c r="V19" s="152"/>
      <c r="W19" s="135"/>
    </row>
    <row r="20" spans="1:23" x14ac:dyDescent="0.3">
      <c r="A20" s="165" t="s">
        <v>18</v>
      </c>
      <c r="B20" s="153" t="s">
        <v>21</v>
      </c>
      <c r="C20" s="154">
        <v>793.92775625056584</v>
      </c>
      <c r="D20" s="144" t="s">
        <v>104</v>
      </c>
      <c r="E20" s="144">
        <v>265</v>
      </c>
      <c r="F20" s="155">
        <v>1261</v>
      </c>
      <c r="G20" s="144">
        <v>591</v>
      </c>
      <c r="H20" s="144">
        <v>387</v>
      </c>
      <c r="I20" s="144">
        <v>279</v>
      </c>
      <c r="J20" s="155">
        <v>2397</v>
      </c>
      <c r="K20" s="144">
        <v>117</v>
      </c>
      <c r="L20" s="144">
        <v>745</v>
      </c>
      <c r="M20" s="144">
        <v>498</v>
      </c>
      <c r="N20" s="144" t="s">
        <v>104</v>
      </c>
      <c r="O20" s="144">
        <v>170</v>
      </c>
      <c r="P20" s="144" t="s">
        <v>104</v>
      </c>
      <c r="Q20" s="144" t="s">
        <v>104</v>
      </c>
      <c r="R20" s="144" t="s">
        <v>104</v>
      </c>
      <c r="S20" s="156">
        <v>6710</v>
      </c>
      <c r="T20" s="135"/>
      <c r="V20" s="135"/>
      <c r="W20" s="135"/>
    </row>
    <row r="21" spans="1:23" x14ac:dyDescent="0.3">
      <c r="A21" s="136" t="s">
        <v>64</v>
      </c>
      <c r="B21" s="136"/>
      <c r="C21" s="137"/>
      <c r="D21" s="166" t="s">
        <v>104</v>
      </c>
      <c r="E21" s="166" t="s">
        <v>104</v>
      </c>
      <c r="F21" s="166" t="s">
        <v>104</v>
      </c>
      <c r="G21" s="166" t="s">
        <v>104</v>
      </c>
      <c r="H21" s="166" t="s">
        <v>104</v>
      </c>
      <c r="I21" s="166" t="s">
        <v>104</v>
      </c>
      <c r="J21" s="166" t="s">
        <v>104</v>
      </c>
      <c r="K21" s="166" t="s">
        <v>104</v>
      </c>
      <c r="L21" s="166" t="s">
        <v>104</v>
      </c>
      <c r="M21" s="166" t="s">
        <v>104</v>
      </c>
      <c r="N21" s="166" t="s">
        <v>104</v>
      </c>
      <c r="O21" s="166" t="s">
        <v>104</v>
      </c>
      <c r="P21" s="166" t="s">
        <v>104</v>
      </c>
      <c r="Q21" s="166" t="s">
        <v>104</v>
      </c>
      <c r="R21" s="166" t="s">
        <v>104</v>
      </c>
      <c r="S21" s="167" t="s">
        <v>104</v>
      </c>
      <c r="T21" s="135"/>
      <c r="U21" s="135"/>
      <c r="V21" s="135"/>
      <c r="W21" s="135"/>
    </row>
    <row r="22" spans="1:23" x14ac:dyDescent="0.3">
      <c r="A22" s="141" t="s">
        <v>64</v>
      </c>
      <c r="B22" s="141" t="s">
        <v>105</v>
      </c>
      <c r="C22" s="168">
        <v>232.05445544554456</v>
      </c>
      <c r="D22" s="144" t="s">
        <v>104</v>
      </c>
      <c r="E22" s="144">
        <v>36</v>
      </c>
      <c r="F22" s="144">
        <v>94</v>
      </c>
      <c r="G22" s="144">
        <v>83</v>
      </c>
      <c r="H22" s="144">
        <v>39</v>
      </c>
      <c r="I22" s="144">
        <v>51</v>
      </c>
      <c r="J22" s="144">
        <v>689</v>
      </c>
      <c r="K22" s="144">
        <v>1</v>
      </c>
      <c r="L22" s="144">
        <v>282</v>
      </c>
      <c r="M22" s="144">
        <v>326</v>
      </c>
      <c r="N22" s="144" t="s">
        <v>104</v>
      </c>
      <c r="O22" s="144">
        <v>15</v>
      </c>
      <c r="P22" s="144" t="s">
        <v>104</v>
      </c>
      <c r="Q22" s="144" t="s">
        <v>104</v>
      </c>
      <c r="R22" s="144" t="s">
        <v>104</v>
      </c>
      <c r="S22" s="156">
        <v>1616</v>
      </c>
      <c r="T22" s="135"/>
      <c r="U22" s="169"/>
      <c r="V22" s="135"/>
      <c r="W22" s="135"/>
    </row>
    <row r="23" spans="1:23" x14ac:dyDescent="0.3">
      <c r="A23" s="136" t="s">
        <v>64</v>
      </c>
      <c r="B23" s="136" t="s">
        <v>106</v>
      </c>
      <c r="C23" s="170">
        <v>329.21083627797407</v>
      </c>
      <c r="D23" s="147" t="s">
        <v>104</v>
      </c>
      <c r="E23" s="147">
        <v>229</v>
      </c>
      <c r="F23" s="163">
        <v>1167</v>
      </c>
      <c r="G23" s="147">
        <v>508</v>
      </c>
      <c r="H23" s="147">
        <v>348</v>
      </c>
      <c r="I23" s="147">
        <v>228</v>
      </c>
      <c r="J23" s="163">
        <v>1708</v>
      </c>
      <c r="K23" s="147">
        <v>116</v>
      </c>
      <c r="L23" s="147">
        <v>463</v>
      </c>
      <c r="M23" s="147">
        <v>172</v>
      </c>
      <c r="N23" s="147" t="s">
        <v>104</v>
      </c>
      <c r="O23" s="147">
        <v>155</v>
      </c>
      <c r="P23" s="147" t="s">
        <v>104</v>
      </c>
      <c r="Q23" s="147" t="s">
        <v>104</v>
      </c>
      <c r="R23" s="147" t="s">
        <v>104</v>
      </c>
      <c r="S23" s="164">
        <v>5094</v>
      </c>
      <c r="T23" s="135"/>
      <c r="U23" s="169"/>
      <c r="V23" s="135"/>
      <c r="W23" s="135"/>
    </row>
    <row r="24" spans="1:23" x14ac:dyDescent="0.3">
      <c r="A24" s="141" t="s">
        <v>64</v>
      </c>
      <c r="B24" s="141" t="s">
        <v>59</v>
      </c>
      <c r="C24" s="168">
        <v>137.89976958525347</v>
      </c>
      <c r="D24" s="144" t="s">
        <v>104</v>
      </c>
      <c r="E24" s="144"/>
      <c r="F24" s="144">
        <v>0</v>
      </c>
      <c r="G24" s="144">
        <v>0</v>
      </c>
      <c r="H24" s="144">
        <v>0</v>
      </c>
      <c r="I24" s="144">
        <v>0</v>
      </c>
      <c r="J24" s="144"/>
      <c r="K24" s="144"/>
      <c r="L24" s="144">
        <v>868</v>
      </c>
      <c r="M24" s="144">
        <v>0</v>
      </c>
      <c r="N24" s="144" t="s">
        <v>104</v>
      </c>
      <c r="O24" s="144">
        <v>0</v>
      </c>
      <c r="P24" s="144" t="s">
        <v>104</v>
      </c>
      <c r="Q24" s="144" t="s">
        <v>104</v>
      </c>
      <c r="R24" s="144" t="s">
        <v>104</v>
      </c>
      <c r="S24" s="171">
        <v>868</v>
      </c>
      <c r="T24" s="135"/>
      <c r="U24" s="169"/>
      <c r="V24" s="135"/>
      <c r="W24" s="135"/>
    </row>
    <row r="25" spans="1:23" x14ac:dyDescent="0.3">
      <c r="A25" s="136" t="s">
        <v>64</v>
      </c>
      <c r="B25" s="136" t="s">
        <v>23</v>
      </c>
      <c r="C25" s="170">
        <v>11.177377049180423</v>
      </c>
      <c r="D25" s="147" t="s">
        <v>104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 t="s">
        <v>104</v>
      </c>
      <c r="O25" s="147"/>
      <c r="P25" s="147" t="s">
        <v>104</v>
      </c>
      <c r="Q25" s="147" t="s">
        <v>104</v>
      </c>
      <c r="R25" s="147" t="s">
        <v>104</v>
      </c>
      <c r="S25" s="149">
        <v>0</v>
      </c>
      <c r="T25" s="135"/>
      <c r="U25" s="169"/>
      <c r="V25" s="135"/>
      <c r="W25" s="135"/>
    </row>
    <row r="26" spans="1:23" ht="16.2" thickBot="1" x14ac:dyDescent="0.35">
      <c r="A26" s="165" t="s">
        <v>74</v>
      </c>
      <c r="B26" s="141"/>
      <c r="C26" s="142"/>
      <c r="D26" s="173" t="s">
        <v>104</v>
      </c>
      <c r="E26" s="173">
        <v>265</v>
      </c>
      <c r="F26" s="172">
        <v>1261</v>
      </c>
      <c r="G26" s="173">
        <v>591</v>
      </c>
      <c r="H26" s="173">
        <v>387</v>
      </c>
      <c r="I26" s="173">
        <v>279</v>
      </c>
      <c r="J26" s="174">
        <v>2397</v>
      </c>
      <c r="K26" s="173">
        <v>117</v>
      </c>
      <c r="L26" s="174">
        <v>1613</v>
      </c>
      <c r="M26" s="173">
        <v>498</v>
      </c>
      <c r="N26" s="173" t="s">
        <v>104</v>
      </c>
      <c r="O26" s="173">
        <v>170</v>
      </c>
      <c r="P26" s="173" t="s">
        <v>104</v>
      </c>
      <c r="Q26" s="173" t="s">
        <v>104</v>
      </c>
      <c r="R26" s="173" t="s">
        <v>104</v>
      </c>
      <c r="S26" s="175">
        <v>7578</v>
      </c>
      <c r="T26" s="135"/>
      <c r="U26" s="152"/>
      <c r="V26" s="135"/>
      <c r="W26" s="135"/>
    </row>
    <row r="27" spans="1:23" ht="16.2" thickTop="1" x14ac:dyDescent="0.3">
      <c r="A27" s="136" t="s">
        <v>64</v>
      </c>
      <c r="B27" s="136" t="s">
        <v>24</v>
      </c>
      <c r="C27" s="170">
        <v>8</v>
      </c>
      <c r="D27" s="177">
        <v>516</v>
      </c>
      <c r="E27" s="177">
        <v>595</v>
      </c>
      <c r="F27" s="176">
        <v>1261</v>
      </c>
      <c r="G27" s="177">
        <v>591</v>
      </c>
      <c r="H27" s="177">
        <v>387</v>
      </c>
      <c r="I27" s="177">
        <v>279</v>
      </c>
      <c r="J27" s="176">
        <v>2397</v>
      </c>
      <c r="K27" s="177">
        <v>117</v>
      </c>
      <c r="L27" s="177" t="s">
        <v>104</v>
      </c>
      <c r="M27" s="177" t="s">
        <v>104</v>
      </c>
      <c r="N27" s="177">
        <v>715</v>
      </c>
      <c r="O27" s="177">
        <v>170</v>
      </c>
      <c r="P27" s="177" t="s">
        <v>104</v>
      </c>
      <c r="Q27" s="177" t="s">
        <v>104</v>
      </c>
      <c r="R27" s="177" t="s">
        <v>104</v>
      </c>
      <c r="S27" s="178">
        <v>7028</v>
      </c>
      <c r="T27" s="135"/>
      <c r="U27" s="169"/>
      <c r="V27" s="135"/>
      <c r="W27" s="135"/>
    </row>
    <row r="28" spans="1:23" x14ac:dyDescent="0.3">
      <c r="A28" s="141" t="s">
        <v>64</v>
      </c>
      <c r="B28" s="141" t="s">
        <v>25</v>
      </c>
      <c r="C28" s="168">
        <v>0</v>
      </c>
      <c r="D28" s="144" t="s">
        <v>104</v>
      </c>
      <c r="E28" s="144" t="s">
        <v>104</v>
      </c>
      <c r="F28" s="144" t="s">
        <v>104</v>
      </c>
      <c r="G28" s="144" t="s">
        <v>104</v>
      </c>
      <c r="H28" s="144" t="s">
        <v>104</v>
      </c>
      <c r="I28" s="144" t="s">
        <v>104</v>
      </c>
      <c r="J28" s="144" t="s">
        <v>104</v>
      </c>
      <c r="K28" s="144" t="s">
        <v>104</v>
      </c>
      <c r="L28" s="144">
        <v>745</v>
      </c>
      <c r="M28" s="144" t="s">
        <v>104</v>
      </c>
      <c r="N28" s="144" t="s">
        <v>104</v>
      </c>
      <c r="O28" s="144" t="s">
        <v>104</v>
      </c>
      <c r="P28" s="144" t="s">
        <v>104</v>
      </c>
      <c r="Q28" s="144" t="s">
        <v>104</v>
      </c>
      <c r="R28" s="144" t="s">
        <v>104</v>
      </c>
      <c r="S28" s="171">
        <v>745</v>
      </c>
      <c r="T28" s="135"/>
      <c r="U28" s="169"/>
      <c r="V28" s="135"/>
      <c r="W28" s="135"/>
    </row>
    <row r="29" spans="1:23" x14ac:dyDescent="0.3">
      <c r="A29" s="136" t="s">
        <v>64</v>
      </c>
      <c r="B29" s="136" t="s">
        <v>26</v>
      </c>
      <c r="C29" s="170">
        <v>0</v>
      </c>
      <c r="D29" s="147" t="s">
        <v>104</v>
      </c>
      <c r="E29" s="147" t="s">
        <v>104</v>
      </c>
      <c r="F29" s="147" t="s">
        <v>104</v>
      </c>
      <c r="G29" s="147" t="s">
        <v>104</v>
      </c>
      <c r="H29" s="147" t="s">
        <v>104</v>
      </c>
      <c r="I29" s="147" t="s">
        <v>104</v>
      </c>
      <c r="J29" s="147" t="s">
        <v>104</v>
      </c>
      <c r="K29" s="147" t="s">
        <v>104</v>
      </c>
      <c r="L29" s="147" t="s">
        <v>104</v>
      </c>
      <c r="M29" s="147">
        <v>498</v>
      </c>
      <c r="N29" s="147" t="s">
        <v>104</v>
      </c>
      <c r="O29" s="147" t="s">
        <v>104</v>
      </c>
      <c r="P29" s="147" t="s">
        <v>104</v>
      </c>
      <c r="Q29" s="147" t="s">
        <v>104</v>
      </c>
      <c r="R29" s="147" t="s">
        <v>104</v>
      </c>
      <c r="S29" s="149">
        <v>498</v>
      </c>
      <c r="T29" s="135"/>
      <c r="U29" s="169"/>
      <c r="V29" s="135"/>
      <c r="W29" s="135"/>
    </row>
    <row r="30" spans="1:23" ht="16.2" thickBot="1" x14ac:dyDescent="0.35">
      <c r="A30" s="165" t="s">
        <v>75</v>
      </c>
      <c r="B30" s="153"/>
      <c r="C30" s="179"/>
      <c r="D30" s="173">
        <v>516</v>
      </c>
      <c r="E30" s="173">
        <v>595</v>
      </c>
      <c r="F30" s="172">
        <v>1261</v>
      </c>
      <c r="G30" s="173">
        <v>591</v>
      </c>
      <c r="H30" s="173">
        <v>387</v>
      </c>
      <c r="I30" s="173">
        <v>279</v>
      </c>
      <c r="J30" s="174">
        <v>2397</v>
      </c>
      <c r="K30" s="173">
        <v>117</v>
      </c>
      <c r="L30" s="173">
        <v>745</v>
      </c>
      <c r="M30" s="173">
        <v>498</v>
      </c>
      <c r="N30" s="173">
        <v>715</v>
      </c>
      <c r="O30" s="173">
        <v>170</v>
      </c>
      <c r="P30" s="173">
        <v>0</v>
      </c>
      <c r="Q30" s="173" t="s">
        <v>104</v>
      </c>
      <c r="R30" s="173" t="s">
        <v>104</v>
      </c>
      <c r="S30" s="175">
        <v>8271</v>
      </c>
      <c r="T30" s="135"/>
      <c r="U30" s="169"/>
      <c r="V30" s="135"/>
      <c r="W30" s="135"/>
    </row>
    <row r="31" spans="1:23" ht="16.2" thickTop="1" x14ac:dyDescent="0.3">
      <c r="A31" s="136" t="s">
        <v>27</v>
      </c>
      <c r="B31" s="150" t="s">
        <v>65</v>
      </c>
      <c r="C31" s="158">
        <v>798.89754302718359</v>
      </c>
      <c r="D31" s="177">
        <v>255</v>
      </c>
      <c r="E31" s="177">
        <v>213</v>
      </c>
      <c r="F31" s="177">
        <v>1006</v>
      </c>
      <c r="G31" s="177">
        <v>488</v>
      </c>
      <c r="H31" s="177">
        <v>304</v>
      </c>
      <c r="I31" s="177">
        <v>230</v>
      </c>
      <c r="J31" s="176">
        <v>1680</v>
      </c>
      <c r="K31" s="177">
        <v>100</v>
      </c>
      <c r="L31" s="177">
        <v>578</v>
      </c>
      <c r="M31" s="177" t="s">
        <v>104</v>
      </c>
      <c r="N31" s="177">
        <v>775</v>
      </c>
      <c r="O31" s="177">
        <v>138</v>
      </c>
      <c r="P31" s="177" t="s">
        <v>104</v>
      </c>
      <c r="Q31" s="177" t="s">
        <v>104</v>
      </c>
      <c r="R31" s="177" t="s">
        <v>104</v>
      </c>
      <c r="S31" s="178">
        <v>5767</v>
      </c>
      <c r="T31" s="135"/>
      <c r="U31" s="135"/>
      <c r="V31" s="135"/>
      <c r="W31" s="135"/>
    </row>
    <row r="32" spans="1:23" x14ac:dyDescent="0.3">
      <c r="A32" s="141" t="s">
        <v>28</v>
      </c>
      <c r="B32" s="153" t="s">
        <v>65</v>
      </c>
      <c r="C32" s="180">
        <v>11.152909973902689</v>
      </c>
      <c r="D32" s="144">
        <v>255</v>
      </c>
      <c r="E32" s="144">
        <v>213</v>
      </c>
      <c r="F32" s="144">
        <v>1006</v>
      </c>
      <c r="G32" s="144">
        <v>488</v>
      </c>
      <c r="H32" s="144">
        <v>304</v>
      </c>
      <c r="I32" s="144">
        <v>230</v>
      </c>
      <c r="J32" s="155">
        <v>1680</v>
      </c>
      <c r="K32" s="144">
        <v>100</v>
      </c>
      <c r="L32" s="144">
        <v>578</v>
      </c>
      <c r="M32" s="144" t="s">
        <v>104</v>
      </c>
      <c r="N32" s="144">
        <v>775</v>
      </c>
      <c r="O32" s="144">
        <v>138</v>
      </c>
      <c r="P32" s="144" t="s">
        <v>104</v>
      </c>
      <c r="Q32" s="144" t="s">
        <v>104</v>
      </c>
      <c r="R32" s="144" t="s">
        <v>104</v>
      </c>
      <c r="S32" s="156">
        <v>5767</v>
      </c>
      <c r="T32" s="135"/>
      <c r="U32" s="135"/>
      <c r="V32" s="135"/>
      <c r="W32" s="135"/>
    </row>
    <row r="33" spans="1:23" ht="31.2" x14ac:dyDescent="0.3">
      <c r="A33" s="162" t="s">
        <v>29</v>
      </c>
      <c r="B33" s="150"/>
      <c r="C33" s="137"/>
      <c r="D33" s="146">
        <v>1.1529766319693045E-2</v>
      </c>
      <c r="E33" s="146">
        <v>3.7319138440146761E-2</v>
      </c>
      <c r="F33" s="146">
        <v>0.17539345153841152</v>
      </c>
      <c r="G33" s="146">
        <v>0.14981163201255393</v>
      </c>
      <c r="H33" s="146">
        <v>5.1308230049546238E-2</v>
      </c>
      <c r="I33" s="146">
        <v>3.8397162617526633E-2</v>
      </c>
      <c r="J33" s="146">
        <v>0.30132452307272339</v>
      </c>
      <c r="K33" s="146">
        <v>2.1933179749377439E-2</v>
      </c>
      <c r="L33" s="146">
        <v>7.4656416185018865E-2</v>
      </c>
      <c r="M33" s="146">
        <v>0</v>
      </c>
      <c r="N33" s="146">
        <v>9.4308622751053603E-2</v>
      </c>
      <c r="O33" s="146">
        <v>1.533021313202052E-2</v>
      </c>
      <c r="P33" s="146">
        <v>2.8687664131927797E-2</v>
      </c>
      <c r="Q33" s="146">
        <v>0</v>
      </c>
      <c r="R33" s="147" t="s">
        <v>104</v>
      </c>
      <c r="S33" s="181">
        <v>1</v>
      </c>
      <c r="T33" s="135"/>
      <c r="U33" s="135"/>
      <c r="V33" s="135"/>
      <c r="W33" s="135"/>
    </row>
    <row r="34" spans="1:23" x14ac:dyDescent="0.3">
      <c r="A34" s="141" t="s">
        <v>30</v>
      </c>
      <c r="B34" s="141" t="s">
        <v>66</v>
      </c>
      <c r="C34" s="154">
        <v>0</v>
      </c>
      <c r="D34" s="143">
        <v>0</v>
      </c>
      <c r="E34" s="143">
        <v>5.4536729539967202E-2</v>
      </c>
      <c r="F34" s="143">
        <v>1.81789098466557E-2</v>
      </c>
      <c r="G34" s="143">
        <v>3.2722037723980302E-2</v>
      </c>
      <c r="H34" s="143">
        <v>6.5444075447960701E-2</v>
      </c>
      <c r="I34" s="143">
        <v>6.5444075447960701E-2</v>
      </c>
      <c r="J34" s="143">
        <v>3.2722037723980302E-2</v>
      </c>
      <c r="K34" s="143">
        <v>0</v>
      </c>
      <c r="L34" s="143">
        <v>7.2715639386622998E-3</v>
      </c>
      <c r="M34" s="144" t="s">
        <v>104</v>
      </c>
      <c r="N34" s="143">
        <v>0</v>
      </c>
      <c r="O34" s="143">
        <v>8.7258767263947601E-2</v>
      </c>
      <c r="P34" s="143">
        <v>0</v>
      </c>
      <c r="Q34" s="144" t="s">
        <v>104</v>
      </c>
      <c r="R34" s="144" t="s">
        <v>104</v>
      </c>
      <c r="S34" s="182">
        <v>0.36399999999999999</v>
      </c>
      <c r="T34" s="135"/>
      <c r="U34" s="135"/>
      <c r="V34" s="135"/>
      <c r="W34" s="135"/>
    </row>
    <row r="35" spans="1:23" x14ac:dyDescent="0.3">
      <c r="A35" s="136" t="s">
        <v>31</v>
      </c>
      <c r="B35" s="136" t="s">
        <v>32</v>
      </c>
      <c r="C35" s="158">
        <v>0</v>
      </c>
      <c r="D35" s="146">
        <v>0</v>
      </c>
      <c r="E35" s="146">
        <v>0</v>
      </c>
      <c r="F35" s="146">
        <v>4.1207167105050103E-2</v>
      </c>
      <c r="G35" s="146">
        <v>1.373572236835E-2</v>
      </c>
      <c r="H35" s="146">
        <v>5.4942889473400099E-2</v>
      </c>
      <c r="I35" s="146">
        <v>0.16940724254298301</v>
      </c>
      <c r="J35" s="146">
        <v>2.2892870613916701E-2</v>
      </c>
      <c r="K35" s="147">
        <v>0</v>
      </c>
      <c r="L35" s="146">
        <v>0</v>
      </c>
      <c r="M35" s="147" t="s">
        <v>104</v>
      </c>
      <c r="N35" s="146">
        <v>0</v>
      </c>
      <c r="O35" s="146">
        <v>1.8314296491133301E-2</v>
      </c>
      <c r="P35" s="146">
        <v>0</v>
      </c>
      <c r="Q35" s="147" t="s">
        <v>104</v>
      </c>
      <c r="R35" s="147" t="s">
        <v>104</v>
      </c>
      <c r="S35" s="181">
        <v>0.32100000000000001</v>
      </c>
      <c r="T35" s="135"/>
      <c r="U35" s="135"/>
      <c r="V35" s="135"/>
      <c r="W35" s="135"/>
    </row>
    <row r="36" spans="1:23" x14ac:dyDescent="0.3">
      <c r="A36" s="141" t="s">
        <v>33</v>
      </c>
      <c r="B36" s="153" t="s">
        <v>21</v>
      </c>
      <c r="C36" s="154">
        <v>25.803885490021226</v>
      </c>
      <c r="D36" s="143">
        <v>1.9982993686485099E-2</v>
      </c>
      <c r="E36" s="143">
        <v>2.5000368724650199E-2</v>
      </c>
      <c r="F36" s="143">
        <v>4.7448796697130299E-2</v>
      </c>
      <c r="G36" s="143">
        <v>2.5951939852578099E-2</v>
      </c>
      <c r="H36" s="143">
        <v>1.72580400019644E-2</v>
      </c>
      <c r="I36" s="143">
        <v>3.0709795492217399E-3</v>
      </c>
      <c r="J36" s="143">
        <v>1.1418853535134299E-2</v>
      </c>
      <c r="K36" s="143">
        <v>3.0709795492217399E-3</v>
      </c>
      <c r="L36" s="143">
        <v>9.6151937153801895E-2</v>
      </c>
      <c r="M36" s="144" t="s">
        <v>104</v>
      </c>
      <c r="N36" s="143">
        <v>3.0926061657655501E-2</v>
      </c>
      <c r="O36" s="143">
        <v>3.1574860153969998E-3</v>
      </c>
      <c r="P36" s="143">
        <v>0</v>
      </c>
      <c r="Q36" s="144" t="s">
        <v>104</v>
      </c>
      <c r="R36" s="144" t="s">
        <v>104</v>
      </c>
      <c r="S36" s="182">
        <v>0.28299999999999997</v>
      </c>
      <c r="T36" s="135"/>
      <c r="U36" s="135"/>
      <c r="V36" s="135"/>
      <c r="W36" s="135"/>
    </row>
    <row r="37" spans="1:23" x14ac:dyDescent="0.3">
      <c r="A37" s="136" t="s">
        <v>34</v>
      </c>
      <c r="B37" s="150" t="s">
        <v>67</v>
      </c>
      <c r="C37" s="137"/>
      <c r="D37" s="146">
        <v>2.9643885589538399E-2</v>
      </c>
      <c r="E37" s="146">
        <v>3.92092091373255E-2</v>
      </c>
      <c r="F37" s="146">
        <v>0.18110920411050299</v>
      </c>
      <c r="G37" s="146">
        <v>8.4881474725858594E-2</v>
      </c>
      <c r="H37" s="146">
        <v>5.5582285480384602E-2</v>
      </c>
      <c r="I37" s="146">
        <v>4.0070949997486498E-2</v>
      </c>
      <c r="J37" s="146">
        <v>0.34426547363431997</v>
      </c>
      <c r="K37" s="146">
        <v>1.68039467731395E-2</v>
      </c>
      <c r="L37" s="146">
        <v>0.10699949013665699</v>
      </c>
      <c r="M37" s="147" t="s">
        <v>104</v>
      </c>
      <c r="N37" s="146">
        <v>7.7018089376889504E-2</v>
      </c>
      <c r="O37" s="146">
        <v>2.4415991037895001E-2</v>
      </c>
      <c r="P37" s="146">
        <v>0</v>
      </c>
      <c r="Q37" s="147" t="s">
        <v>104</v>
      </c>
      <c r="R37" s="147" t="s">
        <v>104</v>
      </c>
      <c r="S37" s="181">
        <v>1</v>
      </c>
      <c r="T37" s="135"/>
      <c r="U37" s="135"/>
      <c r="V37" s="135"/>
      <c r="W37" s="135"/>
    </row>
    <row r="38" spans="1:23" ht="62.4" x14ac:dyDescent="0.3">
      <c r="A38" s="183" t="s">
        <v>36</v>
      </c>
      <c r="B38" s="184" t="s">
        <v>119</v>
      </c>
      <c r="C38" s="142"/>
      <c r="D38" s="185">
        <v>0</v>
      </c>
      <c r="E38" s="185">
        <v>1.9105984138428261E-2</v>
      </c>
      <c r="F38" s="185">
        <v>9.0915645277577506E-2</v>
      </c>
      <c r="G38" s="185">
        <v>4.2609949531362656E-2</v>
      </c>
      <c r="H38" s="185">
        <v>2.7901946647440518E-2</v>
      </c>
      <c r="I38" s="185">
        <v>2.0115356885364095E-2</v>
      </c>
      <c r="J38" s="185">
        <v>0.17281903388608508</v>
      </c>
      <c r="K38" s="185">
        <v>8.4354722422494595E-3</v>
      </c>
      <c r="L38" s="185">
        <v>5.371304974765681E-2</v>
      </c>
      <c r="M38" s="185"/>
      <c r="N38" s="185">
        <v>5.1550108147080026E-2</v>
      </c>
      <c r="O38" s="185">
        <v>1.2256669069935111E-2</v>
      </c>
      <c r="P38" s="185">
        <v>0</v>
      </c>
      <c r="Q38" s="185" t="s">
        <v>104</v>
      </c>
      <c r="R38" s="185"/>
      <c r="S38" s="186">
        <v>0.49942321557317948</v>
      </c>
      <c r="T38" s="135"/>
      <c r="U38" s="135"/>
      <c r="V38" s="187"/>
      <c r="W38" s="187"/>
    </row>
    <row r="39" spans="1:23" x14ac:dyDescent="0.3">
      <c r="A39" s="162" t="s">
        <v>35</v>
      </c>
      <c r="B39" s="188" t="s">
        <v>73</v>
      </c>
      <c r="C39" s="137"/>
      <c r="D39" s="146">
        <v>0</v>
      </c>
      <c r="E39" s="146">
        <v>0.1</v>
      </c>
      <c r="F39" s="146">
        <v>2.5000000000000001E-2</v>
      </c>
      <c r="G39" s="146">
        <v>0.05</v>
      </c>
      <c r="H39" s="146">
        <v>2.5000000000000001E-2</v>
      </c>
      <c r="I39" s="146">
        <v>2.5000000000000001E-2</v>
      </c>
      <c r="J39" s="146">
        <v>7.4999999999999997E-2</v>
      </c>
      <c r="K39" s="146">
        <v>0.1</v>
      </c>
      <c r="L39" s="146">
        <v>0.1</v>
      </c>
      <c r="M39" s="147"/>
      <c r="N39" s="146">
        <v>0</v>
      </c>
      <c r="O39" s="146">
        <v>0</v>
      </c>
      <c r="P39" s="146">
        <v>0</v>
      </c>
      <c r="Q39" s="147" t="s">
        <v>104</v>
      </c>
      <c r="R39" s="147"/>
      <c r="S39" s="148">
        <v>0.5</v>
      </c>
      <c r="T39" s="135"/>
      <c r="U39" s="152"/>
      <c r="V39" s="135"/>
      <c r="W39" s="135"/>
    </row>
    <row r="40" spans="1:23" x14ac:dyDescent="0.3">
      <c r="A40" s="141" t="s">
        <v>38</v>
      </c>
      <c r="B40" s="141" t="s">
        <v>68</v>
      </c>
      <c r="C40" s="142"/>
      <c r="D40" s="144">
        <v>45</v>
      </c>
      <c r="E40" s="144">
        <v>33</v>
      </c>
      <c r="F40" s="144">
        <v>0</v>
      </c>
      <c r="G40" s="144">
        <v>17</v>
      </c>
      <c r="H40" s="144">
        <v>51</v>
      </c>
      <c r="I40" s="144">
        <v>4</v>
      </c>
      <c r="J40" s="144">
        <v>60</v>
      </c>
      <c r="K40" s="144">
        <v>0</v>
      </c>
      <c r="L40" s="144">
        <v>13</v>
      </c>
      <c r="M40" s="144"/>
      <c r="N40" s="144">
        <v>5</v>
      </c>
      <c r="O40" s="144">
        <v>0</v>
      </c>
      <c r="P40" s="144">
        <v>6</v>
      </c>
      <c r="Q40" s="144" t="s">
        <v>104</v>
      </c>
      <c r="R40" s="144">
        <v>196</v>
      </c>
      <c r="S40" s="171">
        <v>430</v>
      </c>
      <c r="T40" s="135"/>
      <c r="U40" s="169"/>
      <c r="V40" s="189"/>
      <c r="W40" s="135"/>
    </row>
    <row r="41" spans="1:23" x14ac:dyDescent="0.3">
      <c r="A41" s="136" t="s">
        <v>39</v>
      </c>
      <c r="B41" s="136" t="s">
        <v>69</v>
      </c>
      <c r="C41" s="137"/>
      <c r="D41" s="200">
        <v>0.24959999999999999</v>
      </c>
      <c r="E41" s="200">
        <v>4.1999999999999997E-3</v>
      </c>
      <c r="F41" s="200">
        <v>4.3E-3</v>
      </c>
      <c r="G41" s="200">
        <v>8.0999999999999996E-3</v>
      </c>
      <c r="H41" s="200">
        <v>1.7100000000000001E-2</v>
      </c>
      <c r="I41" s="200">
        <v>1.21E-2</v>
      </c>
      <c r="J41" s="200">
        <v>1.5100000000000001E-2</v>
      </c>
      <c r="K41" s="200">
        <v>0</v>
      </c>
      <c r="L41" s="200">
        <v>4.4000000000000003E-3</v>
      </c>
      <c r="M41" s="200"/>
      <c r="N41" s="200">
        <v>7.3300000000000004E-2</v>
      </c>
      <c r="O41" s="200">
        <v>2.9999999999999997E-4</v>
      </c>
      <c r="P41" s="200">
        <v>0</v>
      </c>
      <c r="Q41" s="147" t="s">
        <v>104</v>
      </c>
      <c r="R41" s="200">
        <v>0.61159999999999992</v>
      </c>
      <c r="S41" s="201">
        <v>1</v>
      </c>
      <c r="T41" s="135"/>
      <c r="U41" s="169"/>
      <c r="V41" s="189"/>
      <c r="W41" s="135"/>
    </row>
    <row r="42" spans="1:23" ht="31.2" x14ac:dyDescent="0.3">
      <c r="A42" s="141" t="s">
        <v>40</v>
      </c>
      <c r="B42" s="183" t="s">
        <v>120</v>
      </c>
      <c r="C42" s="142"/>
      <c r="D42" s="190">
        <v>1.8200000000000001E-2</v>
      </c>
      <c r="E42" s="190">
        <v>6.8500000000000005E-2</v>
      </c>
      <c r="F42" s="190">
        <v>5.2499999999999998E-2</v>
      </c>
      <c r="G42" s="190">
        <v>5.5199999999999999E-2</v>
      </c>
      <c r="H42" s="190">
        <v>0.1062</v>
      </c>
      <c r="I42" s="190">
        <v>1.7399999999999999E-2</v>
      </c>
      <c r="J42" s="190">
        <v>0.20319999999999999</v>
      </c>
      <c r="K42" s="190">
        <v>2.7000000000000001E-3</v>
      </c>
      <c r="L42" s="190">
        <v>4.7800000000000002E-2</v>
      </c>
      <c r="M42" s="190"/>
      <c r="N42" s="190">
        <v>2.4799999999999999E-2</v>
      </c>
      <c r="O42" s="190">
        <v>5.4999999999999997E-3</v>
      </c>
      <c r="P42" s="190">
        <v>1.0800000000000001E-2</v>
      </c>
      <c r="Q42" s="144" t="s">
        <v>104</v>
      </c>
      <c r="R42" s="190">
        <v>0.38719999999999999</v>
      </c>
      <c r="S42" s="182">
        <v>1</v>
      </c>
      <c r="T42" s="135"/>
      <c r="U42" s="169"/>
      <c r="V42" s="189"/>
      <c r="W42" s="135"/>
    </row>
    <row r="43" spans="1:23" x14ac:dyDescent="0.3">
      <c r="A43" s="136" t="s">
        <v>42</v>
      </c>
      <c r="B43" s="136" t="s">
        <v>70</v>
      </c>
      <c r="C43" s="137"/>
      <c r="D43" s="146">
        <v>1.7000000000000001E-2</v>
      </c>
      <c r="E43" s="146">
        <v>0.19800000000000001</v>
      </c>
      <c r="F43" s="146">
        <v>0.19500000000000001</v>
      </c>
      <c r="G43" s="146">
        <v>0</v>
      </c>
      <c r="H43" s="146">
        <v>0.10299999999999999</v>
      </c>
      <c r="I43" s="146">
        <v>1.2E-2</v>
      </c>
      <c r="J43" s="146">
        <v>0.27</v>
      </c>
      <c r="K43" s="146">
        <v>1.4999999999999999E-2</v>
      </c>
      <c r="L43" s="146">
        <v>0.13200000000000001</v>
      </c>
      <c r="M43" s="147"/>
      <c r="N43" s="146">
        <v>5.5E-2</v>
      </c>
      <c r="O43" s="146">
        <v>3.0000000000000001E-3</v>
      </c>
      <c r="P43" s="147"/>
      <c r="Q43" s="147" t="s">
        <v>104</v>
      </c>
      <c r="R43" s="147"/>
      <c r="S43" s="148">
        <v>1</v>
      </c>
      <c r="T43" s="135"/>
      <c r="U43" s="135"/>
      <c r="V43" s="135"/>
      <c r="W43" s="135"/>
    </row>
    <row r="44" spans="1:23" x14ac:dyDescent="0.3">
      <c r="A44" s="141" t="s">
        <v>43</v>
      </c>
      <c r="B44" s="141" t="s">
        <v>71</v>
      </c>
      <c r="C44" s="154">
        <v>510</v>
      </c>
      <c r="D44" s="144">
        <v>359</v>
      </c>
      <c r="E44" s="144">
        <v>156</v>
      </c>
      <c r="F44" s="155">
        <v>1378</v>
      </c>
      <c r="G44" s="144">
        <v>721</v>
      </c>
      <c r="H44" s="144">
        <v>299</v>
      </c>
      <c r="I44" s="144">
        <v>261</v>
      </c>
      <c r="J44" s="155">
        <v>2470</v>
      </c>
      <c r="K44" s="144">
        <v>19</v>
      </c>
      <c r="L44" s="144">
        <v>464</v>
      </c>
      <c r="M44" s="144"/>
      <c r="N44" s="144">
        <v>575</v>
      </c>
      <c r="O44" s="144">
        <v>125</v>
      </c>
      <c r="P44" s="144"/>
      <c r="Q44" s="144">
        <v>23</v>
      </c>
      <c r="R44" s="144"/>
      <c r="S44" s="156">
        <v>6850</v>
      </c>
      <c r="T44" s="135"/>
      <c r="U44" s="135"/>
      <c r="V44" s="135"/>
      <c r="W44" s="135"/>
    </row>
    <row r="45" spans="1:23" x14ac:dyDescent="0.3">
      <c r="A45" s="191" t="s">
        <v>44</v>
      </c>
      <c r="B45" s="191" t="s">
        <v>71</v>
      </c>
      <c r="C45" s="192">
        <v>45</v>
      </c>
      <c r="D45" s="194">
        <v>359</v>
      </c>
      <c r="E45" s="194">
        <v>156</v>
      </c>
      <c r="F45" s="193">
        <v>1378</v>
      </c>
      <c r="G45" s="194">
        <v>721</v>
      </c>
      <c r="H45" s="194">
        <v>299</v>
      </c>
      <c r="I45" s="194">
        <v>261</v>
      </c>
      <c r="J45" s="193">
        <v>2470</v>
      </c>
      <c r="K45" s="194">
        <v>19</v>
      </c>
      <c r="L45" s="194">
        <v>464</v>
      </c>
      <c r="M45" s="194"/>
      <c r="N45" s="194">
        <v>575</v>
      </c>
      <c r="O45" s="194">
        <v>125</v>
      </c>
      <c r="P45" s="194"/>
      <c r="Q45" s="194">
        <v>23</v>
      </c>
      <c r="R45" s="194"/>
      <c r="S45" s="195">
        <v>6850</v>
      </c>
      <c r="T45" s="135"/>
      <c r="U45" s="135"/>
      <c r="V45" s="135"/>
      <c r="W45" s="135"/>
    </row>
    <row r="46" spans="1:23" x14ac:dyDescent="0.3">
      <c r="A46" s="196" t="s">
        <v>108</v>
      </c>
      <c r="B46" s="196"/>
      <c r="C46" s="197"/>
      <c r="D46" s="198"/>
      <c r="E46" s="198"/>
      <c r="F46" s="198"/>
      <c r="G46" s="198"/>
      <c r="H46" s="198"/>
      <c r="I46" s="198"/>
      <c r="J46" s="198"/>
      <c r="K46" s="198"/>
      <c r="L46" s="198"/>
      <c r="M46" s="199"/>
      <c r="N46" s="198"/>
      <c r="O46" s="198"/>
      <c r="P46" s="198"/>
      <c r="Q46" s="199"/>
      <c r="R46" s="198"/>
      <c r="S46" s="198"/>
      <c r="T46" s="29"/>
      <c r="U46" s="135"/>
      <c r="V46" s="135"/>
      <c r="W46" s="135"/>
    </row>
  </sheetData>
  <pageMargins left="0.7" right="0.7" top="0.75" bottom="0.75" header="0" footer="0"/>
  <pageSetup paperSize="3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Workbook Overview</vt:lpstr>
      <vt:lpstr>Dept Allocations</vt:lpstr>
      <vt:lpstr>Rate Calculators</vt:lpstr>
      <vt:lpstr>'Dept Allocations'!Print_Area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Juve</dc:creator>
  <cp:lastModifiedBy>Chris Brower</cp:lastModifiedBy>
  <cp:lastPrinted>2022-12-08T05:13:53Z</cp:lastPrinted>
  <dcterms:created xsi:type="dcterms:W3CDTF">2022-11-24T22:30:20Z</dcterms:created>
  <dcterms:modified xsi:type="dcterms:W3CDTF">2023-12-11T20:09:33Z</dcterms:modified>
</cp:coreProperties>
</file>