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nas3\DCM\DCA Director\Budget\FY 2026\Rate Setting\FY26 Published ISR\"/>
    </mc:Choice>
  </mc:AlternateContent>
  <xr:revisionPtr revIDLastSave="0" documentId="13_ncr:1_{01A56404-A3F1-47C0-BDBD-965D607DBA1D}" xr6:coauthVersionLast="36" xr6:coauthVersionMax="36" xr10:uidLastSave="{00000000-0000-0000-0000-000000000000}"/>
  <bookViews>
    <workbookView xWindow="0" yWindow="0" windowWidth="23040" windowHeight="9768" xr2:uid="{00000000-000D-0000-FFFF-FFFF00000000}"/>
  </bookViews>
  <sheets>
    <sheet name="Overview" sheetId="1" r:id="rId1"/>
    <sheet name="FY26 Fleet Rates" sheetId="4" r:id="rId2"/>
    <sheet name="FY26 Fleet SUMMARY" sheetId="2" r:id="rId3"/>
    <sheet name="FY26 Fleet - Dept Details" sheetId="3" r:id="rId4"/>
  </sheets>
  <definedNames>
    <definedName name="_3A2___EBS_Billing_IGA">#REF!</definedName>
    <definedName name="_xlnm._FilterDatabase" localSheetId="3" hidden="1">'FY26 Fleet - Dept Details'!$A$2:$Y$825</definedName>
    <definedName name="_Sort">#REF!</definedName>
    <definedName name="list">#REF!</definedName>
    <definedName name="MCSO1">#REF!</definedName>
    <definedName name="MCSO2">#REF!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2" l="1"/>
  <c r="C10" i="2"/>
  <c r="C9" i="2"/>
  <c r="C8" i="2"/>
  <c r="C7" i="2"/>
  <c r="C6" i="2"/>
  <c r="C5" i="2"/>
  <c r="C4" i="2"/>
  <c r="C3" i="2"/>
  <c r="K826" i="3" l="1"/>
  <c r="X39" i="3"/>
  <c r="X821" i="3"/>
  <c r="X822" i="3"/>
  <c r="X823" i="3"/>
  <c r="W826" i="3"/>
  <c r="S822" i="3" l="1"/>
  <c r="Y822" i="3" s="1"/>
  <c r="S821" i="3"/>
  <c r="Y821" i="3" s="1"/>
  <c r="S820" i="3"/>
  <c r="S819" i="3"/>
  <c r="S818" i="3"/>
  <c r="S817" i="3"/>
  <c r="S816" i="3"/>
  <c r="S815" i="3"/>
  <c r="S814" i="3"/>
  <c r="S813" i="3"/>
  <c r="S812" i="3"/>
  <c r="S811" i="3"/>
  <c r="S810" i="3"/>
  <c r="S809" i="3"/>
  <c r="S808" i="3"/>
  <c r="S807" i="3"/>
  <c r="S806" i="3"/>
  <c r="S805" i="3"/>
  <c r="S804" i="3"/>
  <c r="S803" i="3"/>
  <c r="S802" i="3"/>
  <c r="S801" i="3"/>
  <c r="S800" i="3"/>
  <c r="S799" i="3"/>
  <c r="S798" i="3"/>
  <c r="S797" i="3"/>
  <c r="S796" i="3"/>
  <c r="S795" i="3"/>
  <c r="S794" i="3"/>
  <c r="S793" i="3"/>
  <c r="S792" i="3"/>
  <c r="S791" i="3"/>
  <c r="S790" i="3"/>
  <c r="S789" i="3"/>
  <c r="S788" i="3"/>
  <c r="S787" i="3"/>
  <c r="S786" i="3"/>
  <c r="S785" i="3"/>
  <c r="S784" i="3"/>
  <c r="S783" i="3"/>
  <c r="S782" i="3"/>
  <c r="S781" i="3"/>
  <c r="S780" i="3"/>
  <c r="S779" i="3"/>
  <c r="S778" i="3"/>
  <c r="S777" i="3"/>
  <c r="S776" i="3"/>
  <c r="S775" i="3"/>
  <c r="S774" i="3"/>
  <c r="S773" i="3"/>
  <c r="S772" i="3"/>
  <c r="S771" i="3"/>
  <c r="S770" i="3"/>
  <c r="S769" i="3"/>
  <c r="S768" i="3"/>
  <c r="S767" i="3"/>
  <c r="S766" i="3"/>
  <c r="S765" i="3"/>
  <c r="S764" i="3"/>
  <c r="S763" i="3"/>
  <c r="S762" i="3"/>
  <c r="S761" i="3"/>
  <c r="S760" i="3"/>
  <c r="S759" i="3"/>
  <c r="S758" i="3"/>
  <c r="S757" i="3"/>
  <c r="S756" i="3"/>
  <c r="S755" i="3"/>
  <c r="S754" i="3"/>
  <c r="S753" i="3"/>
  <c r="S752" i="3"/>
  <c r="S751" i="3"/>
  <c r="S750" i="3"/>
  <c r="S749" i="3"/>
  <c r="S748" i="3"/>
  <c r="S747" i="3"/>
  <c r="S746" i="3"/>
  <c r="S745" i="3"/>
  <c r="S744" i="3"/>
  <c r="S743" i="3"/>
  <c r="S742" i="3"/>
  <c r="S741" i="3"/>
  <c r="S740" i="3"/>
  <c r="S739" i="3"/>
  <c r="S738" i="3"/>
  <c r="S737" i="3"/>
  <c r="S736" i="3"/>
  <c r="S735" i="3"/>
  <c r="S734" i="3"/>
  <c r="S733" i="3"/>
  <c r="S732" i="3"/>
  <c r="S731" i="3"/>
  <c r="S730" i="3"/>
  <c r="S729" i="3"/>
  <c r="S728" i="3"/>
  <c r="S727" i="3"/>
  <c r="S726" i="3"/>
  <c r="S725" i="3"/>
  <c r="S724" i="3"/>
  <c r="S723" i="3"/>
  <c r="S722" i="3"/>
  <c r="S721" i="3"/>
  <c r="S720" i="3"/>
  <c r="S719" i="3"/>
  <c r="S718" i="3"/>
  <c r="S717" i="3"/>
  <c r="S716" i="3"/>
  <c r="S715" i="3"/>
  <c r="S714" i="3"/>
  <c r="S713" i="3"/>
  <c r="S712" i="3"/>
  <c r="S711" i="3"/>
  <c r="S710" i="3"/>
  <c r="S709" i="3"/>
  <c r="S708" i="3"/>
  <c r="S707" i="3"/>
  <c r="S706" i="3"/>
  <c r="S705" i="3"/>
  <c r="S704" i="3"/>
  <c r="S703" i="3"/>
  <c r="S702" i="3"/>
  <c r="S701" i="3"/>
  <c r="S700" i="3"/>
  <c r="S699" i="3"/>
  <c r="S698" i="3"/>
  <c r="S697" i="3"/>
  <c r="S696" i="3"/>
  <c r="S695" i="3"/>
  <c r="S694" i="3"/>
  <c r="S693" i="3"/>
  <c r="S692" i="3"/>
  <c r="S691" i="3"/>
  <c r="S690" i="3"/>
  <c r="S689" i="3"/>
  <c r="S688" i="3"/>
  <c r="S687" i="3"/>
  <c r="S686" i="3"/>
  <c r="S685" i="3"/>
  <c r="S684" i="3"/>
  <c r="S683" i="3"/>
  <c r="S682" i="3"/>
  <c r="S681" i="3"/>
  <c r="S680" i="3"/>
  <c r="S679" i="3"/>
  <c r="S678" i="3"/>
  <c r="S677" i="3"/>
  <c r="S676" i="3"/>
  <c r="S675" i="3"/>
  <c r="S674" i="3"/>
  <c r="S673" i="3"/>
  <c r="S672" i="3"/>
  <c r="S671" i="3"/>
  <c r="S670" i="3"/>
  <c r="S669" i="3"/>
  <c r="S668" i="3"/>
  <c r="S667" i="3"/>
  <c r="S666" i="3"/>
  <c r="S665" i="3"/>
  <c r="S664" i="3"/>
  <c r="S663" i="3"/>
  <c r="S662" i="3"/>
  <c r="S661" i="3"/>
  <c r="S660" i="3"/>
  <c r="S659" i="3"/>
  <c r="S658" i="3"/>
  <c r="S657" i="3"/>
  <c r="S656" i="3"/>
  <c r="S655" i="3"/>
  <c r="S654" i="3"/>
  <c r="S653" i="3"/>
  <c r="S652" i="3"/>
  <c r="S651" i="3"/>
  <c r="S650" i="3"/>
  <c r="S649" i="3"/>
  <c r="S648" i="3"/>
  <c r="S647" i="3"/>
  <c r="S646" i="3"/>
  <c r="S645" i="3"/>
  <c r="S644" i="3"/>
  <c r="S643" i="3"/>
  <c r="S642" i="3"/>
  <c r="S641" i="3"/>
  <c r="S640" i="3"/>
  <c r="S639" i="3"/>
  <c r="S638" i="3"/>
  <c r="S637" i="3"/>
  <c r="S636" i="3"/>
  <c r="S635" i="3"/>
  <c r="S634" i="3"/>
  <c r="S633" i="3"/>
  <c r="S632" i="3"/>
  <c r="S631" i="3"/>
  <c r="S630" i="3"/>
  <c r="S629" i="3"/>
  <c r="S628" i="3"/>
  <c r="S627" i="3"/>
  <c r="S626" i="3"/>
  <c r="S625" i="3"/>
  <c r="S624" i="3"/>
  <c r="S623" i="3"/>
  <c r="S622" i="3"/>
  <c r="S621" i="3"/>
  <c r="S620" i="3"/>
  <c r="S619" i="3"/>
  <c r="S618" i="3"/>
  <c r="S617" i="3"/>
  <c r="S616" i="3"/>
  <c r="S615" i="3"/>
  <c r="S614" i="3"/>
  <c r="S613" i="3"/>
  <c r="S612" i="3"/>
  <c r="S611" i="3"/>
  <c r="S610" i="3"/>
  <c r="S609" i="3"/>
  <c r="S608" i="3"/>
  <c r="S607" i="3"/>
  <c r="S606" i="3"/>
  <c r="S605" i="3"/>
  <c r="S604" i="3"/>
  <c r="S603" i="3"/>
  <c r="S602" i="3"/>
  <c r="S601" i="3"/>
  <c r="S600" i="3"/>
  <c r="S599" i="3"/>
  <c r="S598" i="3"/>
  <c r="S597" i="3"/>
  <c r="S596" i="3"/>
  <c r="S595" i="3"/>
  <c r="S594" i="3"/>
  <c r="S593" i="3"/>
  <c r="S592" i="3"/>
  <c r="S591" i="3"/>
  <c r="S590" i="3"/>
  <c r="S589" i="3"/>
  <c r="S588" i="3"/>
  <c r="S587" i="3"/>
  <c r="S586" i="3"/>
  <c r="S585" i="3"/>
  <c r="S584" i="3"/>
  <c r="S583" i="3"/>
  <c r="S582" i="3"/>
  <c r="S581" i="3"/>
  <c r="S580" i="3"/>
  <c r="S579" i="3"/>
  <c r="S578" i="3"/>
  <c r="S577" i="3"/>
  <c r="S576" i="3"/>
  <c r="S575" i="3"/>
  <c r="S574" i="3"/>
  <c r="S573" i="3"/>
  <c r="S572" i="3"/>
  <c r="S571" i="3"/>
  <c r="S570" i="3"/>
  <c r="S569" i="3"/>
  <c r="S568" i="3"/>
  <c r="S567" i="3"/>
  <c r="S566" i="3"/>
  <c r="S565" i="3"/>
  <c r="S564" i="3"/>
  <c r="S563" i="3"/>
  <c r="S562" i="3"/>
  <c r="S561" i="3"/>
  <c r="S560" i="3"/>
  <c r="S559" i="3"/>
  <c r="S558" i="3"/>
  <c r="S557" i="3"/>
  <c r="S556" i="3"/>
  <c r="S555" i="3"/>
  <c r="S554" i="3"/>
  <c r="S553" i="3"/>
  <c r="S552" i="3"/>
  <c r="S551" i="3"/>
  <c r="S550" i="3"/>
  <c r="S549" i="3"/>
  <c r="S548" i="3"/>
  <c r="S547" i="3"/>
  <c r="S546" i="3"/>
  <c r="S545" i="3"/>
  <c r="S544" i="3"/>
  <c r="S543" i="3"/>
  <c r="S542" i="3"/>
  <c r="S541" i="3"/>
  <c r="S540" i="3"/>
  <c r="S539" i="3"/>
  <c r="S538" i="3"/>
  <c r="S537" i="3"/>
  <c r="S536" i="3"/>
  <c r="S535" i="3"/>
  <c r="S534" i="3"/>
  <c r="S533" i="3"/>
  <c r="S532" i="3"/>
  <c r="S531" i="3"/>
  <c r="S530" i="3"/>
  <c r="S529" i="3"/>
  <c r="S528" i="3"/>
  <c r="S527" i="3"/>
  <c r="S526" i="3"/>
  <c r="S525" i="3"/>
  <c r="S524" i="3"/>
  <c r="S523" i="3"/>
  <c r="S522" i="3"/>
  <c r="S521" i="3"/>
  <c r="S520" i="3"/>
  <c r="S519" i="3"/>
  <c r="S518" i="3"/>
  <c r="S517" i="3"/>
  <c r="S516" i="3"/>
  <c r="S515" i="3"/>
  <c r="S514" i="3"/>
  <c r="S513" i="3"/>
  <c r="S512" i="3"/>
  <c r="S511" i="3"/>
  <c r="S510" i="3"/>
  <c r="S509" i="3"/>
  <c r="S508" i="3"/>
  <c r="S507" i="3"/>
  <c r="S506" i="3"/>
  <c r="S505" i="3"/>
  <c r="S504" i="3"/>
  <c r="S503" i="3"/>
  <c r="S502" i="3"/>
  <c r="S501" i="3"/>
  <c r="S500" i="3"/>
  <c r="S499" i="3"/>
  <c r="S498" i="3"/>
  <c r="S497" i="3"/>
  <c r="S496" i="3"/>
  <c r="S495" i="3"/>
  <c r="S494" i="3"/>
  <c r="S493" i="3"/>
  <c r="S492" i="3"/>
  <c r="S491" i="3"/>
  <c r="S490" i="3"/>
  <c r="S489" i="3"/>
  <c r="S488" i="3"/>
  <c r="S487" i="3"/>
  <c r="S486" i="3"/>
  <c r="S485" i="3"/>
  <c r="S484" i="3"/>
  <c r="S483" i="3"/>
  <c r="S482" i="3"/>
  <c r="S481" i="3"/>
  <c r="S480" i="3"/>
  <c r="S479" i="3"/>
  <c r="S478" i="3"/>
  <c r="S477" i="3"/>
  <c r="S476" i="3"/>
  <c r="S475" i="3"/>
  <c r="S474" i="3"/>
  <c r="S473" i="3"/>
  <c r="S472" i="3"/>
  <c r="S471" i="3"/>
  <c r="S470" i="3"/>
  <c r="S469" i="3"/>
  <c r="S468" i="3"/>
  <c r="S467" i="3"/>
  <c r="S466" i="3"/>
  <c r="S465" i="3"/>
  <c r="S464" i="3"/>
  <c r="S463" i="3"/>
  <c r="S462" i="3"/>
  <c r="S461" i="3"/>
  <c r="S460" i="3"/>
  <c r="S459" i="3"/>
  <c r="S458" i="3"/>
  <c r="S457" i="3"/>
  <c r="S456" i="3"/>
  <c r="S455" i="3"/>
  <c r="S454" i="3"/>
  <c r="S453" i="3"/>
  <c r="S452" i="3"/>
  <c r="S451" i="3"/>
  <c r="S450" i="3"/>
  <c r="S449" i="3"/>
  <c r="S448" i="3"/>
  <c r="S447" i="3"/>
  <c r="S446" i="3"/>
  <c r="S445" i="3"/>
  <c r="S444" i="3"/>
  <c r="S443" i="3"/>
  <c r="S442" i="3"/>
  <c r="S441" i="3"/>
  <c r="S440" i="3"/>
  <c r="S439" i="3"/>
  <c r="S438" i="3"/>
  <c r="S437" i="3"/>
  <c r="S436" i="3"/>
  <c r="S435" i="3"/>
  <c r="S434" i="3"/>
  <c r="S433" i="3"/>
  <c r="S432" i="3"/>
  <c r="S431" i="3"/>
  <c r="S430" i="3"/>
  <c r="S429" i="3"/>
  <c r="S428" i="3"/>
  <c r="S427" i="3"/>
  <c r="S426" i="3"/>
  <c r="S425" i="3"/>
  <c r="S424" i="3"/>
  <c r="S423" i="3"/>
  <c r="S422" i="3"/>
  <c r="S421" i="3"/>
  <c r="S420" i="3"/>
  <c r="S419" i="3"/>
  <c r="S418" i="3"/>
  <c r="S417" i="3"/>
  <c r="S416" i="3"/>
  <c r="S415" i="3"/>
  <c r="S414" i="3"/>
  <c r="S413" i="3"/>
  <c r="S412" i="3"/>
  <c r="S411" i="3"/>
  <c r="S410" i="3"/>
  <c r="S409" i="3"/>
  <c r="S408" i="3"/>
  <c r="S407" i="3"/>
  <c r="S406" i="3"/>
  <c r="S405" i="3"/>
  <c r="S404" i="3"/>
  <c r="S403" i="3"/>
  <c r="S402" i="3"/>
  <c r="S401" i="3"/>
  <c r="S400" i="3"/>
  <c r="S399" i="3"/>
  <c r="S398" i="3"/>
  <c r="S397" i="3"/>
  <c r="S396" i="3"/>
  <c r="S395" i="3"/>
  <c r="S394" i="3"/>
  <c r="S393" i="3"/>
  <c r="S392" i="3"/>
  <c r="S391" i="3"/>
  <c r="S390" i="3"/>
  <c r="S389" i="3"/>
  <c r="S388" i="3"/>
  <c r="S387" i="3"/>
  <c r="S386" i="3"/>
  <c r="S385" i="3"/>
  <c r="S384" i="3"/>
  <c r="S383" i="3"/>
  <c r="S382" i="3"/>
  <c r="S381" i="3"/>
  <c r="S380" i="3"/>
  <c r="S379" i="3"/>
  <c r="S378" i="3"/>
  <c r="S377" i="3"/>
  <c r="S376" i="3"/>
  <c r="S375" i="3"/>
  <c r="S374" i="3"/>
  <c r="S373" i="3"/>
  <c r="S372" i="3"/>
  <c r="S371" i="3"/>
  <c r="S370" i="3"/>
  <c r="S369" i="3"/>
  <c r="S368" i="3"/>
  <c r="S367" i="3"/>
  <c r="S366" i="3"/>
  <c r="S365" i="3"/>
  <c r="S364" i="3"/>
  <c r="S363" i="3"/>
  <c r="S362" i="3"/>
  <c r="S361" i="3"/>
  <c r="S360" i="3"/>
  <c r="S359" i="3"/>
  <c r="S358" i="3"/>
  <c r="S357" i="3"/>
  <c r="S356" i="3"/>
  <c r="S355" i="3"/>
  <c r="S354" i="3"/>
  <c r="S353" i="3"/>
  <c r="S352" i="3"/>
  <c r="S351" i="3"/>
  <c r="S350" i="3"/>
  <c r="S349" i="3"/>
  <c r="S348" i="3"/>
  <c r="S347" i="3"/>
  <c r="S346" i="3"/>
  <c r="S345" i="3"/>
  <c r="S344" i="3"/>
  <c r="S343" i="3"/>
  <c r="S342" i="3"/>
  <c r="S341" i="3"/>
  <c r="S340" i="3"/>
  <c r="S339" i="3"/>
  <c r="S338" i="3"/>
  <c r="S337" i="3"/>
  <c r="S336" i="3"/>
  <c r="S335" i="3"/>
  <c r="S334" i="3"/>
  <c r="S333" i="3"/>
  <c r="S332" i="3"/>
  <c r="S331" i="3"/>
  <c r="S330" i="3"/>
  <c r="S329" i="3"/>
  <c r="S328" i="3"/>
  <c r="S327" i="3"/>
  <c r="S326" i="3"/>
  <c r="S325" i="3"/>
  <c r="S324" i="3"/>
  <c r="S323" i="3"/>
  <c r="S322" i="3"/>
  <c r="S321" i="3"/>
  <c r="S320" i="3"/>
  <c r="S319" i="3"/>
  <c r="S318" i="3"/>
  <c r="S317" i="3"/>
  <c r="S316" i="3"/>
  <c r="S315" i="3"/>
  <c r="S314" i="3"/>
  <c r="S313" i="3"/>
  <c r="S312" i="3"/>
  <c r="S311" i="3"/>
  <c r="S310" i="3"/>
  <c r="S309" i="3"/>
  <c r="S308" i="3"/>
  <c r="S307" i="3"/>
  <c r="S306" i="3"/>
  <c r="S305" i="3"/>
  <c r="S304" i="3"/>
  <c r="S303" i="3"/>
  <c r="S302" i="3"/>
  <c r="S301" i="3"/>
  <c r="S300" i="3"/>
  <c r="S299" i="3"/>
  <c r="S298" i="3"/>
  <c r="S297" i="3"/>
  <c r="S296" i="3"/>
  <c r="S295" i="3"/>
  <c r="S294" i="3"/>
  <c r="S293" i="3"/>
  <c r="S292" i="3"/>
  <c r="S291" i="3"/>
  <c r="S290" i="3"/>
  <c r="S289" i="3"/>
  <c r="S288" i="3"/>
  <c r="S287" i="3"/>
  <c r="S286" i="3"/>
  <c r="S285" i="3"/>
  <c r="S284" i="3"/>
  <c r="S283" i="3"/>
  <c r="S282" i="3"/>
  <c r="S281" i="3"/>
  <c r="S280" i="3"/>
  <c r="S279" i="3"/>
  <c r="S278" i="3"/>
  <c r="S277" i="3"/>
  <c r="S276" i="3"/>
  <c r="S275" i="3"/>
  <c r="S274" i="3"/>
  <c r="S273" i="3"/>
  <c r="S272" i="3"/>
  <c r="S271" i="3"/>
  <c r="S270" i="3"/>
  <c r="S269" i="3"/>
  <c r="S268" i="3"/>
  <c r="S267" i="3"/>
  <c r="S266" i="3"/>
  <c r="S265" i="3"/>
  <c r="S264" i="3"/>
  <c r="S263" i="3"/>
  <c r="S262" i="3"/>
  <c r="S261" i="3"/>
  <c r="S260" i="3"/>
  <c r="S259" i="3"/>
  <c r="S258" i="3"/>
  <c r="S257" i="3"/>
  <c r="S256" i="3"/>
  <c r="S255" i="3"/>
  <c r="S254" i="3"/>
  <c r="S253" i="3"/>
  <c r="S252" i="3"/>
  <c r="S251" i="3"/>
  <c r="S250" i="3"/>
  <c r="S249" i="3"/>
  <c r="S248" i="3"/>
  <c r="S247" i="3"/>
  <c r="S246" i="3"/>
  <c r="S245" i="3"/>
  <c r="S244" i="3"/>
  <c r="S243" i="3"/>
  <c r="S242" i="3"/>
  <c r="S241" i="3"/>
  <c r="S240" i="3"/>
  <c r="S239" i="3"/>
  <c r="S238" i="3"/>
  <c r="S237" i="3"/>
  <c r="S236" i="3"/>
  <c r="S235" i="3"/>
  <c r="S234" i="3"/>
  <c r="S233" i="3"/>
  <c r="S232" i="3"/>
  <c r="S231" i="3"/>
  <c r="S230" i="3"/>
  <c r="S229" i="3"/>
  <c r="S228" i="3"/>
  <c r="S227" i="3"/>
  <c r="S226" i="3"/>
  <c r="S225" i="3"/>
  <c r="S224" i="3"/>
  <c r="S223" i="3"/>
  <c r="S222" i="3"/>
  <c r="S221" i="3"/>
  <c r="S220" i="3"/>
  <c r="S219" i="3"/>
  <c r="S218" i="3"/>
  <c r="S217" i="3"/>
  <c r="S216" i="3"/>
  <c r="S215" i="3"/>
  <c r="S214" i="3"/>
  <c r="S213" i="3"/>
  <c r="S212" i="3"/>
  <c r="S211" i="3"/>
  <c r="S210" i="3"/>
  <c r="S209" i="3"/>
  <c r="S208" i="3"/>
  <c r="S207" i="3"/>
  <c r="S206" i="3"/>
  <c r="S205" i="3"/>
  <c r="S204" i="3"/>
  <c r="S203" i="3"/>
  <c r="S202" i="3"/>
  <c r="S201" i="3"/>
  <c r="S200" i="3"/>
  <c r="S199" i="3"/>
  <c r="S198" i="3"/>
  <c r="S197" i="3"/>
  <c r="S196" i="3"/>
  <c r="S195" i="3"/>
  <c r="S194" i="3"/>
  <c r="S193" i="3"/>
  <c r="S192" i="3"/>
  <c r="S191" i="3"/>
  <c r="S190" i="3"/>
  <c r="S189" i="3"/>
  <c r="S188" i="3"/>
  <c r="S187" i="3"/>
  <c r="S186" i="3"/>
  <c r="S185" i="3"/>
  <c r="S184" i="3"/>
  <c r="S183" i="3"/>
  <c r="S182" i="3"/>
  <c r="S181" i="3"/>
  <c r="S180" i="3"/>
  <c r="S179" i="3"/>
  <c r="S178" i="3"/>
  <c r="S177" i="3"/>
  <c r="S176" i="3"/>
  <c r="S175" i="3"/>
  <c r="S174" i="3"/>
  <c r="S173" i="3"/>
  <c r="S172" i="3"/>
  <c r="S171" i="3"/>
  <c r="S170" i="3"/>
  <c r="S169" i="3"/>
  <c r="S168" i="3"/>
  <c r="S167" i="3"/>
  <c r="S166" i="3"/>
  <c r="S165" i="3"/>
  <c r="S164" i="3"/>
  <c r="S163" i="3"/>
  <c r="S162" i="3"/>
  <c r="S161" i="3"/>
  <c r="S160" i="3"/>
  <c r="S159" i="3"/>
  <c r="S158" i="3"/>
  <c r="S157" i="3"/>
  <c r="S156" i="3"/>
  <c r="S155" i="3"/>
  <c r="S154" i="3"/>
  <c r="S153" i="3"/>
  <c r="S152" i="3"/>
  <c r="S151" i="3"/>
  <c r="S150" i="3"/>
  <c r="S149" i="3"/>
  <c r="S148" i="3"/>
  <c r="S147" i="3"/>
  <c r="S146" i="3"/>
  <c r="S145" i="3"/>
  <c r="S144" i="3"/>
  <c r="S143" i="3"/>
  <c r="S142" i="3"/>
  <c r="S141" i="3"/>
  <c r="S140" i="3"/>
  <c r="S139" i="3"/>
  <c r="S138" i="3"/>
  <c r="S137" i="3"/>
  <c r="S136" i="3"/>
  <c r="S135" i="3"/>
  <c r="S134" i="3"/>
  <c r="S133" i="3"/>
  <c r="S132" i="3"/>
  <c r="S131" i="3"/>
  <c r="S130" i="3"/>
  <c r="S129" i="3"/>
  <c r="S128" i="3"/>
  <c r="S127" i="3"/>
  <c r="S126" i="3"/>
  <c r="S125" i="3"/>
  <c r="S124" i="3"/>
  <c r="S123" i="3"/>
  <c r="S122" i="3"/>
  <c r="S121" i="3"/>
  <c r="S120" i="3"/>
  <c r="S119" i="3"/>
  <c r="S118" i="3"/>
  <c r="S117" i="3"/>
  <c r="S116" i="3"/>
  <c r="S115" i="3"/>
  <c r="S114" i="3"/>
  <c r="S113" i="3"/>
  <c r="S112" i="3"/>
  <c r="S111" i="3"/>
  <c r="S110" i="3"/>
  <c r="S109" i="3"/>
  <c r="S108" i="3"/>
  <c r="S107" i="3"/>
  <c r="S106" i="3"/>
  <c r="S105" i="3"/>
  <c r="S104" i="3"/>
  <c r="S103" i="3"/>
  <c r="S102" i="3"/>
  <c r="S101" i="3"/>
  <c r="S100" i="3"/>
  <c r="S99" i="3"/>
  <c r="S98" i="3"/>
  <c r="S97" i="3"/>
  <c r="S96" i="3"/>
  <c r="S95" i="3"/>
  <c r="S94" i="3"/>
  <c r="S93" i="3"/>
  <c r="S92" i="3"/>
  <c r="S91" i="3"/>
  <c r="S90" i="3"/>
  <c r="S89" i="3"/>
  <c r="S88" i="3"/>
  <c r="S87" i="3"/>
  <c r="S86" i="3"/>
  <c r="S85" i="3"/>
  <c r="S84" i="3"/>
  <c r="S83" i="3"/>
  <c r="S82" i="3"/>
  <c r="S81" i="3"/>
  <c r="S80" i="3"/>
  <c r="S79" i="3"/>
  <c r="S78" i="3"/>
  <c r="S77" i="3"/>
  <c r="S76" i="3"/>
  <c r="S75" i="3"/>
  <c r="S74" i="3"/>
  <c r="S73" i="3"/>
  <c r="S72" i="3"/>
  <c r="S71" i="3"/>
  <c r="S70" i="3"/>
  <c r="S69" i="3"/>
  <c r="S68" i="3"/>
  <c r="S67" i="3"/>
  <c r="S66" i="3"/>
  <c r="S65" i="3"/>
  <c r="S64" i="3"/>
  <c r="S63" i="3"/>
  <c r="S62" i="3"/>
  <c r="S61" i="3"/>
  <c r="S60" i="3"/>
  <c r="S59" i="3"/>
  <c r="S58" i="3"/>
  <c r="S57" i="3"/>
  <c r="S56" i="3"/>
  <c r="S55" i="3"/>
  <c r="S54" i="3"/>
  <c r="S53" i="3"/>
  <c r="S52" i="3"/>
  <c r="S51" i="3"/>
  <c r="S50" i="3"/>
  <c r="S49" i="3"/>
  <c r="S48" i="3"/>
  <c r="S47" i="3"/>
  <c r="S46" i="3"/>
  <c r="S45" i="3"/>
  <c r="S44" i="3"/>
  <c r="S43" i="3"/>
  <c r="S42" i="3"/>
  <c r="S41" i="3"/>
  <c r="S40" i="3"/>
  <c r="S39" i="3"/>
  <c r="Y39" i="3" s="1"/>
  <c r="S38" i="3"/>
  <c r="S37" i="3"/>
  <c r="S36" i="3"/>
  <c r="S35" i="3"/>
  <c r="S34" i="3"/>
  <c r="S33" i="3"/>
  <c r="S32" i="3"/>
  <c r="S31" i="3"/>
  <c r="S30" i="3"/>
  <c r="S29" i="3"/>
  <c r="S28" i="3"/>
  <c r="S27" i="3"/>
  <c r="S26" i="3"/>
  <c r="S25" i="3"/>
  <c r="S24" i="3"/>
  <c r="S23" i="3"/>
  <c r="S22" i="3"/>
  <c r="S21" i="3"/>
  <c r="S20" i="3"/>
  <c r="S19" i="3"/>
  <c r="S18" i="3"/>
  <c r="S17" i="3"/>
  <c r="S16" i="3"/>
  <c r="S15" i="3"/>
  <c r="S14" i="3"/>
  <c r="S13" i="3"/>
  <c r="S12" i="3"/>
  <c r="S11" i="3"/>
  <c r="S10" i="3"/>
  <c r="S9" i="3"/>
  <c r="S8" i="3"/>
  <c r="S7" i="3"/>
  <c r="S6" i="3"/>
  <c r="S5" i="3"/>
  <c r="S4" i="3"/>
  <c r="S3" i="3"/>
  <c r="S823" i="3"/>
  <c r="X820" i="3"/>
  <c r="X819" i="3"/>
  <c r="X818" i="3"/>
  <c r="X817" i="3"/>
  <c r="X816" i="3"/>
  <c r="X815" i="3"/>
  <c r="X814" i="3"/>
  <c r="X813" i="3"/>
  <c r="X812" i="3"/>
  <c r="Y812" i="3" s="1"/>
  <c r="X811" i="3"/>
  <c r="X810" i="3"/>
  <c r="X809" i="3"/>
  <c r="X808" i="3"/>
  <c r="X807" i="3"/>
  <c r="X806" i="3"/>
  <c r="X805" i="3"/>
  <c r="X804" i="3"/>
  <c r="X803" i="3"/>
  <c r="X802" i="3"/>
  <c r="X801" i="3"/>
  <c r="X800" i="3"/>
  <c r="X799" i="3"/>
  <c r="X798" i="3"/>
  <c r="X797" i="3"/>
  <c r="X796" i="3"/>
  <c r="X795" i="3"/>
  <c r="X794" i="3"/>
  <c r="X793" i="3"/>
  <c r="X792" i="3"/>
  <c r="X791" i="3"/>
  <c r="X790" i="3"/>
  <c r="X789" i="3"/>
  <c r="X788" i="3"/>
  <c r="X787" i="3"/>
  <c r="X786" i="3"/>
  <c r="X785" i="3"/>
  <c r="X784" i="3"/>
  <c r="X783" i="3"/>
  <c r="X782" i="3"/>
  <c r="Y782" i="3" s="1"/>
  <c r="X781" i="3"/>
  <c r="X780" i="3"/>
  <c r="X779" i="3"/>
  <c r="X778" i="3"/>
  <c r="X777" i="3"/>
  <c r="X776" i="3"/>
  <c r="X775" i="3"/>
  <c r="X774" i="3"/>
  <c r="X773" i="3"/>
  <c r="X772" i="3"/>
  <c r="Y772" i="3" s="1"/>
  <c r="X771" i="3"/>
  <c r="X770" i="3"/>
  <c r="X769" i="3"/>
  <c r="X768" i="3"/>
  <c r="X767" i="3"/>
  <c r="X766" i="3"/>
  <c r="X765" i="3"/>
  <c r="X764" i="3"/>
  <c r="X763" i="3"/>
  <c r="X762" i="3"/>
  <c r="Y762" i="3" s="1"/>
  <c r="X761" i="3"/>
  <c r="X760" i="3"/>
  <c r="X759" i="3"/>
  <c r="X758" i="3"/>
  <c r="X757" i="3"/>
  <c r="X756" i="3"/>
  <c r="X755" i="3"/>
  <c r="X754" i="3"/>
  <c r="X753" i="3"/>
  <c r="X752" i="3"/>
  <c r="Y752" i="3" s="1"/>
  <c r="X751" i="3"/>
  <c r="X750" i="3"/>
  <c r="X749" i="3"/>
  <c r="X748" i="3"/>
  <c r="X747" i="3"/>
  <c r="X746" i="3"/>
  <c r="X745" i="3"/>
  <c r="X744" i="3"/>
  <c r="X743" i="3"/>
  <c r="X742" i="3"/>
  <c r="Y742" i="3" s="1"/>
  <c r="X741" i="3"/>
  <c r="X740" i="3"/>
  <c r="X739" i="3"/>
  <c r="X738" i="3"/>
  <c r="X737" i="3"/>
  <c r="X736" i="3"/>
  <c r="X735" i="3"/>
  <c r="X734" i="3"/>
  <c r="X733" i="3"/>
  <c r="X732" i="3"/>
  <c r="Y732" i="3" s="1"/>
  <c r="X731" i="3"/>
  <c r="X730" i="3"/>
  <c r="X729" i="3"/>
  <c r="X728" i="3"/>
  <c r="X727" i="3"/>
  <c r="X726" i="3"/>
  <c r="X725" i="3"/>
  <c r="X724" i="3"/>
  <c r="X723" i="3"/>
  <c r="X722" i="3"/>
  <c r="Y722" i="3" s="1"/>
  <c r="X721" i="3"/>
  <c r="X720" i="3"/>
  <c r="X719" i="3"/>
  <c r="X718" i="3"/>
  <c r="X717" i="3"/>
  <c r="X716" i="3"/>
  <c r="X715" i="3"/>
  <c r="X714" i="3"/>
  <c r="X713" i="3"/>
  <c r="X712" i="3"/>
  <c r="Y712" i="3" s="1"/>
  <c r="X711" i="3"/>
  <c r="X710" i="3"/>
  <c r="X709" i="3"/>
  <c r="X708" i="3"/>
  <c r="X707" i="3"/>
  <c r="X706" i="3"/>
  <c r="X705" i="3"/>
  <c r="X704" i="3"/>
  <c r="X703" i="3"/>
  <c r="X702" i="3"/>
  <c r="Y702" i="3" s="1"/>
  <c r="X701" i="3"/>
  <c r="X700" i="3"/>
  <c r="X699" i="3"/>
  <c r="X698" i="3"/>
  <c r="X697" i="3"/>
  <c r="X696" i="3"/>
  <c r="X695" i="3"/>
  <c r="X694" i="3"/>
  <c r="X693" i="3"/>
  <c r="X692" i="3"/>
  <c r="Y692" i="3" s="1"/>
  <c r="X691" i="3"/>
  <c r="X690" i="3"/>
  <c r="X689" i="3"/>
  <c r="X688" i="3"/>
  <c r="X687" i="3"/>
  <c r="X686" i="3"/>
  <c r="X685" i="3"/>
  <c r="X684" i="3"/>
  <c r="X683" i="3"/>
  <c r="X682" i="3"/>
  <c r="Y682" i="3" s="1"/>
  <c r="X681" i="3"/>
  <c r="X680" i="3"/>
  <c r="X679" i="3"/>
  <c r="X678" i="3"/>
  <c r="X677" i="3"/>
  <c r="X676" i="3"/>
  <c r="X675" i="3"/>
  <c r="X674" i="3"/>
  <c r="X673" i="3"/>
  <c r="X672" i="3"/>
  <c r="X671" i="3"/>
  <c r="X670" i="3"/>
  <c r="X669" i="3"/>
  <c r="X668" i="3"/>
  <c r="X667" i="3"/>
  <c r="X666" i="3"/>
  <c r="X665" i="3"/>
  <c r="X664" i="3"/>
  <c r="X663" i="3"/>
  <c r="X662" i="3"/>
  <c r="Y662" i="3" s="1"/>
  <c r="X661" i="3"/>
  <c r="X660" i="3"/>
  <c r="X659" i="3"/>
  <c r="X658" i="3"/>
  <c r="X657" i="3"/>
  <c r="X656" i="3"/>
  <c r="X655" i="3"/>
  <c r="X654" i="3"/>
  <c r="X653" i="3"/>
  <c r="X652" i="3"/>
  <c r="Y652" i="3" s="1"/>
  <c r="X651" i="3"/>
  <c r="X650" i="3"/>
  <c r="X649" i="3"/>
  <c r="X648" i="3"/>
  <c r="X647" i="3"/>
  <c r="X646" i="3"/>
  <c r="X645" i="3"/>
  <c r="X644" i="3"/>
  <c r="X643" i="3"/>
  <c r="X642" i="3"/>
  <c r="Y642" i="3" s="1"/>
  <c r="X641" i="3"/>
  <c r="X640" i="3"/>
  <c r="X639" i="3"/>
  <c r="X638" i="3"/>
  <c r="X637" i="3"/>
  <c r="X636" i="3"/>
  <c r="X635" i="3"/>
  <c r="X634" i="3"/>
  <c r="X633" i="3"/>
  <c r="X632" i="3"/>
  <c r="Y632" i="3" s="1"/>
  <c r="X631" i="3"/>
  <c r="X630" i="3"/>
  <c r="X629" i="3"/>
  <c r="X628" i="3"/>
  <c r="X627" i="3"/>
  <c r="X626" i="3"/>
  <c r="X625" i="3"/>
  <c r="X624" i="3"/>
  <c r="X623" i="3"/>
  <c r="X622" i="3"/>
  <c r="X621" i="3"/>
  <c r="X620" i="3"/>
  <c r="X619" i="3"/>
  <c r="X618" i="3"/>
  <c r="X617" i="3"/>
  <c r="X616" i="3"/>
  <c r="X615" i="3"/>
  <c r="X614" i="3"/>
  <c r="X613" i="3"/>
  <c r="X612" i="3"/>
  <c r="Y612" i="3" s="1"/>
  <c r="X611" i="3"/>
  <c r="X610" i="3"/>
  <c r="X609" i="3"/>
  <c r="X608" i="3"/>
  <c r="X607" i="3"/>
  <c r="X606" i="3"/>
  <c r="X605" i="3"/>
  <c r="X604" i="3"/>
  <c r="X603" i="3"/>
  <c r="X602" i="3"/>
  <c r="Y602" i="3" s="1"/>
  <c r="X601" i="3"/>
  <c r="X600" i="3"/>
  <c r="X599" i="3"/>
  <c r="X598" i="3"/>
  <c r="X597" i="3"/>
  <c r="X596" i="3"/>
  <c r="X595" i="3"/>
  <c r="X594" i="3"/>
  <c r="X593" i="3"/>
  <c r="X592" i="3"/>
  <c r="Y592" i="3" s="1"/>
  <c r="X591" i="3"/>
  <c r="X590" i="3"/>
  <c r="X589" i="3"/>
  <c r="X588" i="3"/>
  <c r="X587" i="3"/>
  <c r="X586" i="3"/>
  <c r="X585" i="3"/>
  <c r="X584" i="3"/>
  <c r="X583" i="3"/>
  <c r="X582" i="3"/>
  <c r="Y582" i="3" s="1"/>
  <c r="X581" i="3"/>
  <c r="X580" i="3"/>
  <c r="X579" i="3"/>
  <c r="X578" i="3"/>
  <c r="X577" i="3"/>
  <c r="X576" i="3"/>
  <c r="X575" i="3"/>
  <c r="X574" i="3"/>
  <c r="X573" i="3"/>
  <c r="X572" i="3"/>
  <c r="Y572" i="3" s="1"/>
  <c r="X571" i="3"/>
  <c r="X570" i="3"/>
  <c r="X569" i="3"/>
  <c r="X568" i="3"/>
  <c r="X567" i="3"/>
  <c r="X566" i="3"/>
  <c r="X565" i="3"/>
  <c r="X564" i="3"/>
  <c r="X563" i="3"/>
  <c r="X562" i="3"/>
  <c r="Y562" i="3" s="1"/>
  <c r="X561" i="3"/>
  <c r="X560" i="3"/>
  <c r="X559" i="3"/>
  <c r="X558" i="3"/>
  <c r="X557" i="3"/>
  <c r="X556" i="3"/>
  <c r="X555" i="3"/>
  <c r="X554" i="3"/>
  <c r="X553" i="3"/>
  <c r="X552" i="3"/>
  <c r="Y552" i="3" s="1"/>
  <c r="X551" i="3"/>
  <c r="X550" i="3"/>
  <c r="X549" i="3"/>
  <c r="X548" i="3"/>
  <c r="X547" i="3"/>
  <c r="X546" i="3"/>
  <c r="X545" i="3"/>
  <c r="X544" i="3"/>
  <c r="X543" i="3"/>
  <c r="X542" i="3"/>
  <c r="Y542" i="3" s="1"/>
  <c r="X541" i="3"/>
  <c r="X540" i="3"/>
  <c r="X539" i="3"/>
  <c r="X538" i="3"/>
  <c r="X537" i="3"/>
  <c r="X536" i="3"/>
  <c r="X535" i="3"/>
  <c r="X534" i="3"/>
  <c r="X533" i="3"/>
  <c r="X532" i="3"/>
  <c r="X531" i="3"/>
  <c r="X530" i="3"/>
  <c r="X529" i="3"/>
  <c r="X528" i="3"/>
  <c r="X527" i="3"/>
  <c r="X526" i="3"/>
  <c r="X525" i="3"/>
  <c r="X524" i="3"/>
  <c r="X523" i="3"/>
  <c r="X522" i="3"/>
  <c r="Y522" i="3" s="1"/>
  <c r="X521" i="3"/>
  <c r="X520" i="3"/>
  <c r="X519" i="3"/>
  <c r="X518" i="3"/>
  <c r="X517" i="3"/>
  <c r="X516" i="3"/>
  <c r="X515" i="3"/>
  <c r="X514" i="3"/>
  <c r="X513" i="3"/>
  <c r="X512" i="3"/>
  <c r="Y512" i="3" s="1"/>
  <c r="X511" i="3"/>
  <c r="X510" i="3"/>
  <c r="X509" i="3"/>
  <c r="X508" i="3"/>
  <c r="X507" i="3"/>
  <c r="X506" i="3"/>
  <c r="X505" i="3"/>
  <c r="X504" i="3"/>
  <c r="X503" i="3"/>
  <c r="X502" i="3"/>
  <c r="Y502" i="3" s="1"/>
  <c r="X501" i="3"/>
  <c r="X500" i="3"/>
  <c r="X499" i="3"/>
  <c r="X498" i="3"/>
  <c r="X497" i="3"/>
  <c r="X496" i="3"/>
  <c r="X495" i="3"/>
  <c r="X494" i="3"/>
  <c r="X493" i="3"/>
  <c r="X492" i="3"/>
  <c r="Y492" i="3" s="1"/>
  <c r="X491" i="3"/>
  <c r="X490" i="3"/>
  <c r="X489" i="3"/>
  <c r="X488" i="3"/>
  <c r="X487" i="3"/>
  <c r="X486" i="3"/>
  <c r="X485" i="3"/>
  <c r="X484" i="3"/>
  <c r="X483" i="3"/>
  <c r="X482" i="3"/>
  <c r="Y482" i="3" s="1"/>
  <c r="X481" i="3"/>
  <c r="X480" i="3"/>
  <c r="X479" i="3"/>
  <c r="X478" i="3"/>
  <c r="X477" i="3"/>
  <c r="X476" i="3"/>
  <c r="X475" i="3"/>
  <c r="X474" i="3"/>
  <c r="X473" i="3"/>
  <c r="X472" i="3"/>
  <c r="X471" i="3"/>
  <c r="X470" i="3"/>
  <c r="X469" i="3"/>
  <c r="X468" i="3"/>
  <c r="X467" i="3"/>
  <c r="X466" i="3"/>
  <c r="X465" i="3"/>
  <c r="X464" i="3"/>
  <c r="X463" i="3"/>
  <c r="X462" i="3"/>
  <c r="Y462" i="3" s="1"/>
  <c r="X461" i="3"/>
  <c r="X460" i="3"/>
  <c r="X459" i="3"/>
  <c r="X458" i="3"/>
  <c r="X457" i="3"/>
  <c r="X456" i="3"/>
  <c r="X455" i="3"/>
  <c r="X454" i="3"/>
  <c r="X453" i="3"/>
  <c r="X452" i="3"/>
  <c r="Y452" i="3" s="1"/>
  <c r="X451" i="3"/>
  <c r="X450" i="3"/>
  <c r="X449" i="3"/>
  <c r="X448" i="3"/>
  <c r="X447" i="3"/>
  <c r="X446" i="3"/>
  <c r="X445" i="3"/>
  <c r="Y445" i="3" s="1"/>
  <c r="X444" i="3"/>
  <c r="X443" i="3"/>
  <c r="X442" i="3"/>
  <c r="Y442" i="3" s="1"/>
  <c r="X441" i="3"/>
  <c r="X440" i="3"/>
  <c r="X439" i="3"/>
  <c r="X438" i="3"/>
  <c r="X437" i="3"/>
  <c r="X436" i="3"/>
  <c r="X435" i="3"/>
  <c r="X434" i="3"/>
  <c r="X433" i="3"/>
  <c r="X432" i="3"/>
  <c r="X431" i="3"/>
  <c r="X430" i="3"/>
  <c r="X429" i="3"/>
  <c r="X428" i="3"/>
  <c r="X427" i="3"/>
  <c r="X426" i="3"/>
  <c r="X425" i="3"/>
  <c r="Y425" i="3" s="1"/>
  <c r="X424" i="3"/>
  <c r="X423" i="3"/>
  <c r="X422" i="3"/>
  <c r="Y422" i="3" s="1"/>
  <c r="X421" i="3"/>
  <c r="X420" i="3"/>
  <c r="X419" i="3"/>
  <c r="X418" i="3"/>
  <c r="X417" i="3"/>
  <c r="X416" i="3"/>
  <c r="X415" i="3"/>
  <c r="X414" i="3"/>
  <c r="X413" i="3"/>
  <c r="X412" i="3"/>
  <c r="Y412" i="3" s="1"/>
  <c r="X411" i="3"/>
  <c r="X410" i="3"/>
  <c r="X409" i="3"/>
  <c r="X408" i="3"/>
  <c r="X407" i="3"/>
  <c r="X406" i="3"/>
  <c r="X405" i="3"/>
  <c r="X404" i="3"/>
  <c r="X403" i="3"/>
  <c r="X402" i="3"/>
  <c r="Y402" i="3" s="1"/>
  <c r="X401" i="3"/>
  <c r="X400" i="3"/>
  <c r="X399" i="3"/>
  <c r="X398" i="3"/>
  <c r="X397" i="3"/>
  <c r="X396" i="3"/>
  <c r="X395" i="3"/>
  <c r="X394" i="3"/>
  <c r="X393" i="3"/>
  <c r="X392" i="3"/>
  <c r="X391" i="3"/>
  <c r="X390" i="3"/>
  <c r="X389" i="3"/>
  <c r="X388" i="3"/>
  <c r="X387" i="3"/>
  <c r="X386" i="3"/>
  <c r="X385" i="3"/>
  <c r="X384" i="3"/>
  <c r="X383" i="3"/>
  <c r="X382" i="3"/>
  <c r="Y382" i="3" s="1"/>
  <c r="X381" i="3"/>
  <c r="X380" i="3"/>
  <c r="X379" i="3"/>
  <c r="X378" i="3"/>
  <c r="X377" i="3"/>
  <c r="X376" i="3"/>
  <c r="X375" i="3"/>
  <c r="X374" i="3"/>
  <c r="X373" i="3"/>
  <c r="X372" i="3"/>
  <c r="X371" i="3"/>
  <c r="X370" i="3"/>
  <c r="X369" i="3"/>
  <c r="X368" i="3"/>
  <c r="X367" i="3"/>
  <c r="X366" i="3"/>
  <c r="X365" i="3"/>
  <c r="X364" i="3"/>
  <c r="X363" i="3"/>
  <c r="X362" i="3"/>
  <c r="Y362" i="3" s="1"/>
  <c r="X361" i="3"/>
  <c r="X360" i="3"/>
  <c r="X359" i="3"/>
  <c r="X358" i="3"/>
  <c r="X357" i="3"/>
  <c r="X356" i="3"/>
  <c r="X355" i="3"/>
  <c r="X354" i="3"/>
  <c r="X353" i="3"/>
  <c r="X352" i="3"/>
  <c r="Y352" i="3" s="1"/>
  <c r="X351" i="3"/>
  <c r="X350" i="3"/>
  <c r="X349" i="3"/>
  <c r="X348" i="3"/>
  <c r="X347" i="3"/>
  <c r="X346" i="3"/>
  <c r="X345" i="3"/>
  <c r="X344" i="3"/>
  <c r="X343" i="3"/>
  <c r="X342" i="3"/>
  <c r="X341" i="3"/>
  <c r="X340" i="3"/>
  <c r="X339" i="3"/>
  <c r="X338" i="3"/>
  <c r="X337" i="3"/>
  <c r="X336" i="3"/>
  <c r="X335" i="3"/>
  <c r="X334" i="3"/>
  <c r="X333" i="3"/>
  <c r="X332" i="3"/>
  <c r="Y332" i="3" s="1"/>
  <c r="X331" i="3"/>
  <c r="X330" i="3"/>
  <c r="X329" i="3"/>
  <c r="X328" i="3"/>
  <c r="X327" i="3"/>
  <c r="X326" i="3"/>
  <c r="X325" i="3"/>
  <c r="X324" i="3"/>
  <c r="X323" i="3"/>
  <c r="X322" i="3"/>
  <c r="Y322" i="3" s="1"/>
  <c r="X321" i="3"/>
  <c r="X320" i="3"/>
  <c r="X319" i="3"/>
  <c r="X318" i="3"/>
  <c r="X317" i="3"/>
  <c r="X316" i="3"/>
  <c r="X315" i="3"/>
  <c r="X314" i="3"/>
  <c r="X313" i="3"/>
  <c r="X312" i="3"/>
  <c r="X311" i="3"/>
  <c r="X310" i="3"/>
  <c r="X309" i="3"/>
  <c r="X308" i="3"/>
  <c r="X307" i="3"/>
  <c r="X306" i="3"/>
  <c r="X305" i="3"/>
  <c r="X304" i="3"/>
  <c r="X303" i="3"/>
  <c r="X302" i="3"/>
  <c r="X301" i="3"/>
  <c r="X300" i="3"/>
  <c r="X299" i="3"/>
  <c r="X298" i="3"/>
  <c r="X297" i="3"/>
  <c r="X296" i="3"/>
  <c r="X295" i="3"/>
  <c r="X294" i="3"/>
  <c r="X293" i="3"/>
  <c r="X292" i="3"/>
  <c r="X291" i="3"/>
  <c r="X290" i="3"/>
  <c r="X289" i="3"/>
  <c r="X288" i="3"/>
  <c r="X287" i="3"/>
  <c r="X286" i="3"/>
  <c r="X285" i="3"/>
  <c r="X284" i="3"/>
  <c r="X283" i="3"/>
  <c r="X282" i="3"/>
  <c r="Y282" i="3" s="1"/>
  <c r="X281" i="3"/>
  <c r="X280" i="3"/>
  <c r="X279" i="3"/>
  <c r="X278" i="3"/>
  <c r="X277" i="3"/>
  <c r="X276" i="3"/>
  <c r="X275" i="3"/>
  <c r="X274" i="3"/>
  <c r="X273" i="3"/>
  <c r="X272" i="3"/>
  <c r="Y272" i="3" s="1"/>
  <c r="X271" i="3"/>
  <c r="X270" i="3"/>
  <c r="X269" i="3"/>
  <c r="X268" i="3"/>
  <c r="X267" i="3"/>
  <c r="X266" i="3"/>
  <c r="X265" i="3"/>
  <c r="X264" i="3"/>
  <c r="X263" i="3"/>
  <c r="X262" i="3"/>
  <c r="Y262" i="3" s="1"/>
  <c r="X261" i="3"/>
  <c r="X260" i="3"/>
  <c r="X259" i="3"/>
  <c r="X258" i="3"/>
  <c r="X257" i="3"/>
  <c r="X256" i="3"/>
  <c r="X255" i="3"/>
  <c r="X254" i="3"/>
  <c r="X253" i="3"/>
  <c r="X252" i="3"/>
  <c r="X251" i="3"/>
  <c r="X250" i="3"/>
  <c r="X249" i="3"/>
  <c r="X248" i="3"/>
  <c r="X247" i="3"/>
  <c r="X246" i="3"/>
  <c r="X245" i="3"/>
  <c r="X244" i="3"/>
  <c r="X243" i="3"/>
  <c r="X242" i="3"/>
  <c r="Y242" i="3" s="1"/>
  <c r="X241" i="3"/>
  <c r="X240" i="3"/>
  <c r="X239" i="3"/>
  <c r="X238" i="3"/>
  <c r="X237" i="3"/>
  <c r="X236" i="3"/>
  <c r="X235" i="3"/>
  <c r="X234" i="3"/>
  <c r="X233" i="3"/>
  <c r="X232" i="3"/>
  <c r="Y232" i="3" s="1"/>
  <c r="X231" i="3"/>
  <c r="X230" i="3"/>
  <c r="X229" i="3"/>
  <c r="X228" i="3"/>
  <c r="X227" i="3"/>
  <c r="X226" i="3"/>
  <c r="X225" i="3"/>
  <c r="X224" i="3"/>
  <c r="X223" i="3"/>
  <c r="X222" i="3"/>
  <c r="Y222" i="3" s="1"/>
  <c r="X221" i="3"/>
  <c r="X220" i="3"/>
  <c r="X219" i="3"/>
  <c r="X218" i="3"/>
  <c r="X217" i="3"/>
  <c r="X216" i="3"/>
  <c r="X215" i="3"/>
  <c r="X214" i="3"/>
  <c r="X213" i="3"/>
  <c r="X212" i="3"/>
  <c r="Y212" i="3" s="1"/>
  <c r="X211" i="3"/>
  <c r="X210" i="3"/>
  <c r="X209" i="3"/>
  <c r="X208" i="3"/>
  <c r="X207" i="3"/>
  <c r="X206" i="3"/>
  <c r="X205" i="3"/>
  <c r="X204" i="3"/>
  <c r="X203" i="3"/>
  <c r="X202" i="3"/>
  <c r="Y202" i="3" s="1"/>
  <c r="X201" i="3"/>
  <c r="X200" i="3"/>
  <c r="X199" i="3"/>
  <c r="X198" i="3"/>
  <c r="X197" i="3"/>
  <c r="X196" i="3"/>
  <c r="X195" i="3"/>
  <c r="X194" i="3"/>
  <c r="X193" i="3"/>
  <c r="X192" i="3"/>
  <c r="Y192" i="3" s="1"/>
  <c r="X191" i="3"/>
  <c r="X190" i="3"/>
  <c r="X189" i="3"/>
  <c r="X188" i="3"/>
  <c r="X187" i="3"/>
  <c r="X186" i="3"/>
  <c r="X185" i="3"/>
  <c r="X184" i="3"/>
  <c r="X183" i="3"/>
  <c r="X182" i="3"/>
  <c r="Y182" i="3" s="1"/>
  <c r="X181" i="3"/>
  <c r="X180" i="3"/>
  <c r="X179" i="3"/>
  <c r="X178" i="3"/>
  <c r="X177" i="3"/>
  <c r="X176" i="3"/>
  <c r="X175" i="3"/>
  <c r="X174" i="3"/>
  <c r="X173" i="3"/>
  <c r="X172" i="3"/>
  <c r="X171" i="3"/>
  <c r="X170" i="3"/>
  <c r="X169" i="3"/>
  <c r="X168" i="3"/>
  <c r="X167" i="3"/>
  <c r="X166" i="3"/>
  <c r="X165" i="3"/>
  <c r="X164" i="3"/>
  <c r="X163" i="3"/>
  <c r="X162" i="3"/>
  <c r="X161" i="3"/>
  <c r="X160" i="3"/>
  <c r="X159" i="3"/>
  <c r="X158" i="3"/>
  <c r="X157" i="3"/>
  <c r="X156" i="3"/>
  <c r="X155" i="3"/>
  <c r="X154" i="3"/>
  <c r="X153" i="3"/>
  <c r="X152" i="3"/>
  <c r="X151" i="3"/>
  <c r="X150" i="3"/>
  <c r="X149" i="3"/>
  <c r="X148" i="3"/>
  <c r="X147" i="3"/>
  <c r="X146" i="3"/>
  <c r="X145" i="3"/>
  <c r="X144" i="3"/>
  <c r="X143" i="3"/>
  <c r="X142" i="3"/>
  <c r="Y142" i="3" s="1"/>
  <c r="X141" i="3"/>
  <c r="X140" i="3"/>
  <c r="X139" i="3"/>
  <c r="X138" i="3"/>
  <c r="X137" i="3"/>
  <c r="X136" i="3"/>
  <c r="X135" i="3"/>
  <c r="X134" i="3"/>
  <c r="X133" i="3"/>
  <c r="X132" i="3"/>
  <c r="Y132" i="3" s="1"/>
  <c r="X131" i="3"/>
  <c r="X130" i="3"/>
  <c r="X129" i="3"/>
  <c r="X128" i="3"/>
  <c r="X127" i="3"/>
  <c r="X126" i="3"/>
  <c r="X125" i="3"/>
  <c r="X124" i="3"/>
  <c r="X123" i="3"/>
  <c r="X122" i="3"/>
  <c r="Y122" i="3" s="1"/>
  <c r="X121" i="3"/>
  <c r="X120" i="3"/>
  <c r="X119" i="3"/>
  <c r="X118" i="3"/>
  <c r="X117" i="3"/>
  <c r="X116" i="3"/>
  <c r="X115" i="3"/>
  <c r="X114" i="3"/>
  <c r="X113" i="3"/>
  <c r="X112" i="3"/>
  <c r="X111" i="3"/>
  <c r="X110" i="3"/>
  <c r="X109" i="3"/>
  <c r="X108" i="3"/>
  <c r="X107" i="3"/>
  <c r="X106" i="3"/>
  <c r="X105" i="3"/>
  <c r="X104" i="3"/>
  <c r="X103" i="3"/>
  <c r="X102" i="3"/>
  <c r="Y102" i="3" s="1"/>
  <c r="X101" i="3"/>
  <c r="X100" i="3"/>
  <c r="X99" i="3"/>
  <c r="X98" i="3"/>
  <c r="X97" i="3"/>
  <c r="X96" i="3"/>
  <c r="X95" i="3"/>
  <c r="X94" i="3"/>
  <c r="X93" i="3"/>
  <c r="X92" i="3"/>
  <c r="X91" i="3"/>
  <c r="X90" i="3"/>
  <c r="X89" i="3"/>
  <c r="X88" i="3"/>
  <c r="X87" i="3"/>
  <c r="X86" i="3"/>
  <c r="X85" i="3"/>
  <c r="X84" i="3"/>
  <c r="X83" i="3"/>
  <c r="X82" i="3"/>
  <c r="Y82" i="3" s="1"/>
  <c r="X81" i="3"/>
  <c r="X80" i="3"/>
  <c r="X79" i="3"/>
  <c r="X78" i="3"/>
  <c r="X77" i="3"/>
  <c r="X76" i="3"/>
  <c r="X75" i="3"/>
  <c r="X74" i="3"/>
  <c r="X73" i="3"/>
  <c r="X72" i="3"/>
  <c r="X71" i="3"/>
  <c r="X70" i="3"/>
  <c r="X69" i="3"/>
  <c r="X68" i="3"/>
  <c r="X67" i="3"/>
  <c r="X66" i="3"/>
  <c r="X65" i="3"/>
  <c r="X64" i="3"/>
  <c r="X63" i="3"/>
  <c r="X62" i="3"/>
  <c r="Y62" i="3" s="1"/>
  <c r="X61" i="3"/>
  <c r="X60" i="3"/>
  <c r="X59" i="3"/>
  <c r="X58" i="3"/>
  <c r="X57" i="3"/>
  <c r="X56" i="3"/>
  <c r="X55" i="3"/>
  <c r="X54" i="3"/>
  <c r="X53" i="3"/>
  <c r="X52" i="3"/>
  <c r="Y52" i="3" s="1"/>
  <c r="X51" i="3"/>
  <c r="X50" i="3"/>
  <c r="X49" i="3"/>
  <c r="X48" i="3"/>
  <c r="X47" i="3"/>
  <c r="X46" i="3"/>
  <c r="X45" i="3"/>
  <c r="X44" i="3"/>
  <c r="X43" i="3"/>
  <c r="X42" i="3"/>
  <c r="Y42" i="3" s="1"/>
  <c r="X41" i="3"/>
  <c r="X40" i="3"/>
  <c r="X38" i="3"/>
  <c r="X37" i="3"/>
  <c r="X36" i="3"/>
  <c r="X35" i="3"/>
  <c r="X34" i="3"/>
  <c r="X33" i="3"/>
  <c r="X32" i="3"/>
  <c r="X31" i="3"/>
  <c r="X30" i="3"/>
  <c r="X29" i="3"/>
  <c r="X28" i="3"/>
  <c r="X27" i="3"/>
  <c r="X26" i="3"/>
  <c r="X25" i="3"/>
  <c r="X24" i="3"/>
  <c r="X23" i="3"/>
  <c r="X22" i="3"/>
  <c r="Y22" i="3" s="1"/>
  <c r="X21" i="3"/>
  <c r="Y21" i="3" s="1"/>
  <c r="X20" i="3"/>
  <c r="X19" i="3"/>
  <c r="X18" i="3"/>
  <c r="X17" i="3"/>
  <c r="X16" i="3"/>
  <c r="X15" i="3"/>
  <c r="X14" i="3"/>
  <c r="X13" i="3"/>
  <c r="X12" i="3"/>
  <c r="X11" i="3"/>
  <c r="X10" i="3"/>
  <c r="X9" i="3"/>
  <c r="X8" i="3"/>
  <c r="Y8" i="3" s="1"/>
  <c r="X7" i="3"/>
  <c r="X6" i="3"/>
  <c r="X5" i="3"/>
  <c r="X4" i="3"/>
  <c r="X3" i="3"/>
  <c r="Y56" i="3" l="1"/>
  <c r="Y67" i="3"/>
  <c r="Y87" i="3"/>
  <c r="Y167" i="3"/>
  <c r="Y187" i="3"/>
  <c r="Y227" i="3"/>
  <c r="Y247" i="3"/>
  <c r="Y287" i="3"/>
  <c r="Y307" i="3"/>
  <c r="Y327" i="3"/>
  <c r="Y407" i="3"/>
  <c r="Y427" i="3"/>
  <c r="Y467" i="3"/>
  <c r="Y567" i="3"/>
  <c r="Y587" i="3"/>
  <c r="Y607" i="3"/>
  <c r="Y727" i="3"/>
  <c r="Y767" i="3"/>
  <c r="Y807" i="3"/>
  <c r="Y96" i="3"/>
  <c r="Y80" i="3"/>
  <c r="Y120" i="3"/>
  <c r="Y160" i="3"/>
  <c r="Y180" i="3"/>
  <c r="Y220" i="3"/>
  <c r="Y260" i="3"/>
  <c r="Y280" i="3"/>
  <c r="Y320" i="3"/>
  <c r="Y360" i="3"/>
  <c r="Y380" i="3"/>
  <c r="Y400" i="3"/>
  <c r="Y420" i="3"/>
  <c r="Y440" i="3"/>
  <c r="Y460" i="3"/>
  <c r="Y500" i="3"/>
  <c r="Y540" i="3"/>
  <c r="Y560" i="3"/>
  <c r="Y600" i="3"/>
  <c r="Y620" i="3"/>
  <c r="Y640" i="3"/>
  <c r="Y660" i="3"/>
  <c r="Y680" i="3"/>
  <c r="Y700" i="3"/>
  <c r="Y740" i="3"/>
  <c r="Y780" i="3"/>
  <c r="Y800" i="3"/>
  <c r="Y820" i="3"/>
  <c r="Y20" i="3"/>
  <c r="Y41" i="3"/>
  <c r="Y61" i="3"/>
  <c r="Y81" i="3"/>
  <c r="Y101" i="3"/>
  <c r="Y121" i="3"/>
  <c r="Y141" i="3"/>
  <c r="Y161" i="3"/>
  <c r="Y181" i="3"/>
  <c r="Y241" i="3"/>
  <c r="Y281" i="3"/>
  <c r="Y361" i="3"/>
  <c r="Y401" i="3"/>
  <c r="Y421" i="3"/>
  <c r="Y441" i="3"/>
  <c r="Y461" i="3"/>
  <c r="Y521" i="3"/>
  <c r="Y541" i="3"/>
  <c r="Y601" i="3"/>
  <c r="Y621" i="3"/>
  <c r="Y641" i="3"/>
  <c r="Y661" i="3"/>
  <c r="Y681" i="3"/>
  <c r="Y721" i="3"/>
  <c r="Y761" i="3"/>
  <c r="Y781" i="3"/>
  <c r="Y801" i="3"/>
  <c r="Y184" i="3"/>
  <c r="Y324" i="3"/>
  <c r="Y148" i="3"/>
  <c r="Y268" i="3"/>
  <c r="Y288" i="3"/>
  <c r="Y328" i="3"/>
  <c r="Y348" i="3"/>
  <c r="Y368" i="3"/>
  <c r="Y448" i="3"/>
  <c r="Y568" i="3"/>
  <c r="Y768" i="3"/>
  <c r="Y7" i="3"/>
  <c r="Y88" i="3"/>
  <c r="Y188" i="3"/>
  <c r="Y308" i="3"/>
  <c r="Y388" i="3"/>
  <c r="Y468" i="3"/>
  <c r="Y488" i="3"/>
  <c r="Y528" i="3"/>
  <c r="Y608" i="3"/>
  <c r="Y708" i="3"/>
  <c r="Y748" i="3"/>
  <c r="Y788" i="3"/>
  <c r="Y12" i="3"/>
  <c r="Y32" i="3"/>
  <c r="Y133" i="3"/>
  <c r="Y36" i="3"/>
  <c r="Y98" i="3"/>
  <c r="Y158" i="3"/>
  <c r="Y198" i="3"/>
  <c r="Y238" i="3"/>
  <c r="Y258" i="3"/>
  <c r="Y318" i="3"/>
  <c r="Y338" i="3"/>
  <c r="Y358" i="3"/>
  <c r="Y378" i="3"/>
  <c r="Y418" i="3"/>
  <c r="Y518" i="3"/>
  <c r="Y538" i="3"/>
  <c r="Y578" i="3"/>
  <c r="Y598" i="3"/>
  <c r="Y618" i="3"/>
  <c r="Y638" i="3"/>
  <c r="Y658" i="3"/>
  <c r="Y678" i="3"/>
  <c r="Y698" i="3"/>
  <c r="Y718" i="3"/>
  <c r="Y738" i="3"/>
  <c r="Y798" i="3"/>
  <c r="Y118" i="3"/>
  <c r="Y178" i="3"/>
  <c r="Y218" i="3"/>
  <c r="Y398" i="3"/>
  <c r="Y18" i="3"/>
  <c r="Y38" i="3"/>
  <c r="Y78" i="3"/>
  <c r="Y58" i="3"/>
  <c r="Y26" i="3"/>
  <c r="Y66" i="3"/>
  <c r="Y86" i="3"/>
  <c r="Y186" i="3"/>
  <c r="Y226" i="3"/>
  <c r="Y726" i="3"/>
  <c r="Y766" i="3"/>
  <c r="Y11" i="3"/>
  <c r="Y31" i="3"/>
  <c r="Y51" i="3"/>
  <c r="Y71" i="3"/>
  <c r="Y91" i="3"/>
  <c r="Y111" i="3"/>
  <c r="Y131" i="3"/>
  <c r="Y151" i="3"/>
  <c r="Y171" i="3"/>
  <c r="Y191" i="3"/>
  <c r="Y231" i="3"/>
  <c r="Y251" i="3"/>
  <c r="Y271" i="3"/>
  <c r="Y291" i="3"/>
  <c r="Y411" i="3"/>
  <c r="Y451" i="3"/>
  <c r="Y491" i="3"/>
  <c r="Y511" i="3"/>
  <c r="Y531" i="3"/>
  <c r="Y551" i="3"/>
  <c r="Y571" i="3"/>
  <c r="Y591" i="3"/>
  <c r="Y611" i="3"/>
  <c r="Y631" i="3"/>
  <c r="Y651" i="3"/>
  <c r="Y671" i="3"/>
  <c r="Y691" i="3"/>
  <c r="Y711" i="3"/>
  <c r="Y731" i="3"/>
  <c r="Y751" i="3"/>
  <c r="Y771" i="3"/>
  <c r="Y791" i="3"/>
  <c r="Y811" i="3"/>
  <c r="Y237" i="3"/>
  <c r="Y337" i="3"/>
  <c r="Y357" i="3"/>
  <c r="Y497" i="3"/>
  <c r="Y697" i="3"/>
  <c r="Y817" i="3"/>
  <c r="Y119" i="3"/>
  <c r="Y219" i="3"/>
  <c r="Y579" i="3"/>
  <c r="Y606" i="3"/>
  <c r="Y586" i="3"/>
  <c r="Y426" i="3"/>
  <c r="Y525" i="3"/>
  <c r="Y646" i="3"/>
  <c r="Y459" i="3"/>
  <c r="Y818" i="3"/>
  <c r="Y99" i="3"/>
  <c r="Y239" i="3"/>
  <c r="Y259" i="3"/>
  <c r="Y339" i="3"/>
  <c r="Y499" i="3"/>
  <c r="Y679" i="3"/>
  <c r="Y760" i="3"/>
  <c r="Y53" i="3"/>
  <c r="Y458" i="3"/>
  <c r="Y558" i="3"/>
  <c r="Y359" i="3"/>
  <c r="Y439" i="3"/>
  <c r="Y381" i="3"/>
  <c r="Y253" i="3"/>
  <c r="Y6" i="3"/>
  <c r="Y48" i="3"/>
  <c r="Y298" i="3"/>
  <c r="Y758" i="3"/>
  <c r="Y172" i="3"/>
  <c r="Y211" i="3"/>
  <c r="Y306" i="3"/>
  <c r="Y686" i="3"/>
  <c r="Y687" i="3"/>
  <c r="Y728" i="3"/>
  <c r="Y808" i="3"/>
  <c r="Y311" i="3"/>
  <c r="Y92" i="3"/>
  <c r="Y76" i="3"/>
  <c r="Y431" i="3"/>
  <c r="Y278" i="3"/>
  <c r="Y331" i="3"/>
  <c r="Y797" i="3"/>
  <c r="Y580" i="3"/>
  <c r="Y581" i="3"/>
  <c r="Y351" i="3"/>
  <c r="Y471" i="3"/>
  <c r="Y185" i="3"/>
  <c r="Y205" i="3"/>
  <c r="Y685" i="3"/>
  <c r="Y391" i="3"/>
  <c r="Y617" i="3"/>
  <c r="Y677" i="3"/>
  <c r="Y410" i="3"/>
  <c r="Y530" i="3"/>
  <c r="Y690" i="3"/>
  <c r="Y371" i="3"/>
  <c r="Y72" i="3"/>
  <c r="Y252" i="3"/>
  <c r="Y292" i="3"/>
  <c r="Y392" i="3"/>
  <c r="Y472" i="3"/>
  <c r="Y373" i="3"/>
  <c r="Y16" i="3"/>
  <c r="Y116" i="3"/>
  <c r="Y498" i="3"/>
  <c r="Y138" i="3"/>
  <c r="Y342" i="3"/>
  <c r="Y165" i="3"/>
  <c r="Y112" i="3"/>
  <c r="Y152" i="3"/>
  <c r="Y312" i="3"/>
  <c r="Y372" i="3"/>
  <c r="Y432" i="3"/>
  <c r="Y532" i="3"/>
  <c r="Y672" i="3"/>
  <c r="Y792" i="3"/>
  <c r="Y150" i="3"/>
  <c r="Y17" i="3"/>
  <c r="Y77" i="3"/>
  <c r="Y117" i="3"/>
  <c r="Y157" i="3"/>
  <c r="Y197" i="3"/>
  <c r="Y297" i="3"/>
  <c r="Y377" i="3"/>
  <c r="Y417" i="3"/>
  <c r="Y457" i="3"/>
  <c r="Y517" i="3"/>
  <c r="Y637" i="3"/>
  <c r="Y70" i="3"/>
  <c r="Y57" i="3"/>
  <c r="Y97" i="3"/>
  <c r="Y137" i="3"/>
  <c r="Y177" i="3"/>
  <c r="Y217" i="3"/>
  <c r="Y277" i="3"/>
  <c r="Y317" i="3"/>
  <c r="Y397" i="3"/>
  <c r="Y437" i="3"/>
  <c r="Y477" i="3"/>
  <c r="Y537" i="3"/>
  <c r="Y557" i="3"/>
  <c r="Y577" i="3"/>
  <c r="Y597" i="3"/>
  <c r="Y657" i="3"/>
  <c r="Y717" i="3"/>
  <c r="Y737" i="3"/>
  <c r="Y757" i="3"/>
  <c r="Y777" i="3"/>
  <c r="Y438" i="3"/>
  <c r="Y478" i="3"/>
  <c r="Y778" i="3"/>
  <c r="Y37" i="3"/>
  <c r="Y257" i="3"/>
  <c r="Y480" i="3"/>
  <c r="Y201" i="3"/>
  <c r="Y221" i="3"/>
  <c r="Y261" i="3"/>
  <c r="Y301" i="3"/>
  <c r="Y321" i="3"/>
  <c r="Y341" i="3"/>
  <c r="Y481" i="3"/>
  <c r="Y501" i="3"/>
  <c r="Y561" i="3"/>
  <c r="Y701" i="3"/>
  <c r="Y741" i="3"/>
  <c r="Y162" i="3"/>
  <c r="Y302" i="3"/>
  <c r="Y802" i="3"/>
  <c r="Y605" i="3"/>
  <c r="Y166" i="3"/>
  <c r="Y326" i="3"/>
  <c r="Y806" i="3"/>
  <c r="Y622" i="3"/>
  <c r="Y27" i="3"/>
  <c r="Y447" i="3"/>
  <c r="Y547" i="3"/>
  <c r="Y647" i="3"/>
  <c r="Y28" i="3"/>
  <c r="Y68" i="3"/>
  <c r="Y108" i="3"/>
  <c r="Y128" i="3"/>
  <c r="Y168" i="3"/>
  <c r="Y208" i="3"/>
  <c r="Y228" i="3"/>
  <c r="Y248" i="3"/>
  <c r="Y408" i="3"/>
  <c r="Y428" i="3"/>
  <c r="Y508" i="3"/>
  <c r="Y548" i="3"/>
  <c r="Y588" i="3"/>
  <c r="Y628" i="3"/>
  <c r="Y648" i="3"/>
  <c r="Y668" i="3"/>
  <c r="Y688" i="3"/>
  <c r="Y50" i="3"/>
  <c r="Y230" i="3"/>
  <c r="Y250" i="3"/>
  <c r="Y330" i="3"/>
  <c r="Y430" i="3"/>
  <c r="Y550" i="3"/>
  <c r="Y610" i="3"/>
  <c r="Y650" i="3"/>
  <c r="Y750" i="3"/>
  <c r="Y810" i="3"/>
  <c r="Y19" i="3"/>
  <c r="Y59" i="3"/>
  <c r="Y79" i="3"/>
  <c r="Y139" i="3"/>
  <c r="Y159" i="3"/>
  <c r="Y179" i="3"/>
  <c r="Y199" i="3"/>
  <c r="Y279" i="3"/>
  <c r="Y299" i="3"/>
  <c r="Y319" i="3"/>
  <c r="Y379" i="3"/>
  <c r="Y399" i="3"/>
  <c r="Y419" i="3"/>
  <c r="Y479" i="3"/>
  <c r="Y519" i="3"/>
  <c r="Y539" i="3"/>
  <c r="Y559" i="3"/>
  <c r="Y599" i="3"/>
  <c r="Y619" i="3"/>
  <c r="Y639" i="3"/>
  <c r="Y659" i="3"/>
  <c r="Y699" i="3"/>
  <c r="Y719" i="3"/>
  <c r="Y739" i="3"/>
  <c r="Y759" i="3"/>
  <c r="Y779" i="3"/>
  <c r="Y799" i="3"/>
  <c r="Y819" i="3"/>
  <c r="Y164" i="3"/>
  <c r="Y46" i="3"/>
  <c r="Y106" i="3"/>
  <c r="Y126" i="3"/>
  <c r="Y146" i="3"/>
  <c r="Y206" i="3"/>
  <c r="Y246" i="3"/>
  <c r="Y266" i="3"/>
  <c r="Y286" i="3"/>
  <c r="Y346" i="3"/>
  <c r="Y366" i="3"/>
  <c r="Y386" i="3"/>
  <c r="Y406" i="3"/>
  <c r="Y446" i="3"/>
  <c r="Y466" i="3"/>
  <c r="Y486" i="3"/>
  <c r="Y506" i="3"/>
  <c r="Y526" i="3"/>
  <c r="Y546" i="3"/>
  <c r="Y566" i="3"/>
  <c r="Y626" i="3"/>
  <c r="Y666" i="3"/>
  <c r="Y706" i="3"/>
  <c r="Y746" i="3"/>
  <c r="Y786" i="3"/>
  <c r="Y13" i="3"/>
  <c r="Y33" i="3"/>
  <c r="Y73" i="3"/>
  <c r="Y93" i="3"/>
  <c r="Y113" i="3"/>
  <c r="Y153" i="3"/>
  <c r="Y173" i="3"/>
  <c r="Y193" i="3"/>
  <c r="Y213" i="3"/>
  <c r="Y233" i="3"/>
  <c r="Y273" i="3"/>
  <c r="Y293" i="3"/>
  <c r="Y313" i="3"/>
  <c r="Y333" i="3"/>
  <c r="Y353" i="3"/>
  <c r="Y393" i="3"/>
  <c r="Y413" i="3"/>
  <c r="Y433" i="3"/>
  <c r="Y453" i="3"/>
  <c r="Y573" i="3"/>
  <c r="Y633" i="3"/>
  <c r="Y813" i="3"/>
  <c r="Y40" i="3"/>
  <c r="Y60" i="3"/>
  <c r="Y100" i="3"/>
  <c r="Y140" i="3"/>
  <c r="Y200" i="3"/>
  <c r="Y240" i="3"/>
  <c r="Y300" i="3"/>
  <c r="Y340" i="3"/>
  <c r="Y520" i="3"/>
  <c r="Y720" i="3"/>
  <c r="Y43" i="3"/>
  <c r="Y323" i="3"/>
  <c r="Y403" i="3"/>
  <c r="Y503" i="3"/>
  <c r="Y5" i="3"/>
  <c r="Y45" i="3"/>
  <c r="Y65" i="3"/>
  <c r="Y105" i="3"/>
  <c r="Y145" i="3"/>
  <c r="Y245" i="3"/>
  <c r="Y265" i="3"/>
  <c r="Y285" i="3"/>
  <c r="Y305" i="3"/>
  <c r="Y365" i="3"/>
  <c r="Y385" i="3"/>
  <c r="Y405" i="3"/>
  <c r="Y465" i="3"/>
  <c r="Y545" i="3"/>
  <c r="Y565" i="3"/>
  <c r="Y625" i="3"/>
  <c r="Y645" i="3"/>
  <c r="Y665" i="3"/>
  <c r="Y705" i="3"/>
  <c r="Y107" i="3"/>
  <c r="Y147" i="3"/>
  <c r="Y267" i="3"/>
  <c r="Y367" i="3"/>
  <c r="Y487" i="3"/>
  <c r="Y527" i="3"/>
  <c r="Y707" i="3"/>
  <c r="Y47" i="3"/>
  <c r="Y127" i="3"/>
  <c r="Y207" i="3"/>
  <c r="Y347" i="3"/>
  <c r="Y387" i="3"/>
  <c r="Y507" i="3"/>
  <c r="Y627" i="3"/>
  <c r="Y667" i="3"/>
  <c r="Y747" i="3"/>
  <c r="Y787" i="3"/>
  <c r="Y10" i="3"/>
  <c r="Y30" i="3"/>
  <c r="Y270" i="3"/>
  <c r="Y370" i="3"/>
  <c r="Y490" i="3"/>
  <c r="Y590" i="3"/>
  <c r="Y670" i="3"/>
  <c r="Y730" i="3"/>
  <c r="Y163" i="3"/>
  <c r="Y223" i="3"/>
  <c r="Y443" i="3"/>
  <c r="Y483" i="3"/>
  <c r="Y523" i="3"/>
  <c r="Y603" i="3"/>
  <c r="Y3" i="3"/>
  <c r="Y63" i="3"/>
  <c r="Y103" i="3"/>
  <c r="Y143" i="3"/>
  <c r="Y183" i="3"/>
  <c r="Y203" i="3"/>
  <c r="Y263" i="3"/>
  <c r="Y283" i="3"/>
  <c r="Y343" i="3"/>
  <c r="Y363" i="3"/>
  <c r="Y383" i="3"/>
  <c r="Y423" i="3"/>
  <c r="Y463" i="3"/>
  <c r="Y543" i="3"/>
  <c r="Y563" i="3"/>
  <c r="Y583" i="3"/>
  <c r="Y623" i="3"/>
  <c r="Y643" i="3"/>
  <c r="Y663" i="3"/>
  <c r="Y683" i="3"/>
  <c r="Y703" i="3"/>
  <c r="Y723" i="3"/>
  <c r="Y743" i="3"/>
  <c r="Y763" i="3"/>
  <c r="Y783" i="3"/>
  <c r="Y803" i="3"/>
  <c r="Y64" i="3"/>
  <c r="Y144" i="3"/>
  <c r="Y244" i="3"/>
  <c r="Y284" i="3"/>
  <c r="Y364" i="3"/>
  <c r="Y384" i="3"/>
  <c r="Y23" i="3"/>
  <c r="Y83" i="3"/>
  <c r="Y123" i="3"/>
  <c r="Y243" i="3"/>
  <c r="Y303" i="3"/>
  <c r="Y473" i="3"/>
  <c r="Y513" i="3"/>
  <c r="Y553" i="3"/>
  <c r="Y593" i="3"/>
  <c r="Y653" i="3"/>
  <c r="Y693" i="3"/>
  <c r="Y733" i="3"/>
  <c r="Y773" i="3"/>
  <c r="Y793" i="3"/>
  <c r="Y14" i="3"/>
  <c r="Y54" i="3"/>
  <c r="Y94" i="3"/>
  <c r="Y134" i="3"/>
  <c r="Y174" i="3"/>
  <c r="Y214" i="3"/>
  <c r="Y254" i="3"/>
  <c r="Y294" i="3"/>
  <c r="Y334" i="3"/>
  <c r="Y374" i="3"/>
  <c r="Y414" i="3"/>
  <c r="Y434" i="3"/>
  <c r="Y474" i="3"/>
  <c r="Y514" i="3"/>
  <c r="Y554" i="3"/>
  <c r="Y594" i="3"/>
  <c r="Y634" i="3"/>
  <c r="Y674" i="3"/>
  <c r="Y714" i="3"/>
  <c r="Y754" i="3"/>
  <c r="Y774" i="3"/>
  <c r="Y814" i="3"/>
  <c r="Y15" i="3"/>
  <c r="Y35" i="3"/>
  <c r="Y55" i="3"/>
  <c r="Y75" i="3"/>
  <c r="Y95" i="3"/>
  <c r="Y115" i="3"/>
  <c r="Y135" i="3"/>
  <c r="Y155" i="3"/>
  <c r="Y175" i="3"/>
  <c r="Y195" i="3"/>
  <c r="Y215" i="3"/>
  <c r="Y235" i="3"/>
  <c r="Y255" i="3"/>
  <c r="Y275" i="3"/>
  <c r="Y295" i="3"/>
  <c r="Y315" i="3"/>
  <c r="Y335" i="3"/>
  <c r="Y355" i="3"/>
  <c r="Y375" i="3"/>
  <c r="Y395" i="3"/>
  <c r="Y415" i="3"/>
  <c r="Y435" i="3"/>
  <c r="Y455" i="3"/>
  <c r="Y475" i="3"/>
  <c r="Y495" i="3"/>
  <c r="Y515" i="3"/>
  <c r="Y535" i="3"/>
  <c r="Y555" i="3"/>
  <c r="Y575" i="3"/>
  <c r="Y595" i="3"/>
  <c r="Y615" i="3"/>
  <c r="Y635" i="3"/>
  <c r="Y655" i="3"/>
  <c r="Y675" i="3"/>
  <c r="Y695" i="3"/>
  <c r="Y715" i="3"/>
  <c r="Y735" i="3"/>
  <c r="Y755" i="3"/>
  <c r="Y775" i="3"/>
  <c r="Y795" i="3"/>
  <c r="Y815" i="3"/>
  <c r="Y493" i="3"/>
  <c r="Y533" i="3"/>
  <c r="Y613" i="3"/>
  <c r="Y673" i="3"/>
  <c r="Y713" i="3"/>
  <c r="Y753" i="3"/>
  <c r="Y34" i="3"/>
  <c r="Y74" i="3"/>
  <c r="Y114" i="3"/>
  <c r="Y154" i="3"/>
  <c r="Y194" i="3"/>
  <c r="Y234" i="3"/>
  <c r="Y274" i="3"/>
  <c r="Y314" i="3"/>
  <c r="Y354" i="3"/>
  <c r="Y394" i="3"/>
  <c r="Y454" i="3"/>
  <c r="Y494" i="3"/>
  <c r="Y534" i="3"/>
  <c r="Y574" i="3"/>
  <c r="Y614" i="3"/>
  <c r="Y654" i="3"/>
  <c r="Y694" i="3"/>
  <c r="Y734" i="3"/>
  <c r="Y794" i="3"/>
  <c r="Y136" i="3"/>
  <c r="Y156" i="3"/>
  <c r="Y176" i="3"/>
  <c r="Y196" i="3"/>
  <c r="Y216" i="3"/>
  <c r="Y236" i="3"/>
  <c r="Y256" i="3"/>
  <c r="Y276" i="3"/>
  <c r="Y296" i="3"/>
  <c r="Y316" i="3"/>
  <c r="Y336" i="3"/>
  <c r="Y356" i="3"/>
  <c r="Y376" i="3"/>
  <c r="Y396" i="3"/>
  <c r="Y416" i="3"/>
  <c r="Y436" i="3"/>
  <c r="Y456" i="3"/>
  <c r="Y476" i="3"/>
  <c r="Y496" i="3"/>
  <c r="Y516" i="3"/>
  <c r="Y536" i="3"/>
  <c r="Y556" i="3"/>
  <c r="Y576" i="3"/>
  <c r="Y596" i="3"/>
  <c r="Y616" i="3"/>
  <c r="Y636" i="3"/>
  <c r="Y656" i="3"/>
  <c r="Y676" i="3"/>
  <c r="Y696" i="3"/>
  <c r="Y716" i="3"/>
  <c r="Y736" i="3"/>
  <c r="Y756" i="3"/>
  <c r="Y776" i="3"/>
  <c r="Y796" i="3"/>
  <c r="Y816" i="3"/>
  <c r="Y44" i="3"/>
  <c r="Y344" i="3"/>
  <c r="Y404" i="3"/>
  <c r="Y424" i="3"/>
  <c r="Y444" i="3"/>
  <c r="Y464" i="3"/>
  <c r="Y484" i="3"/>
  <c r="Y504" i="3"/>
  <c r="Y524" i="3"/>
  <c r="Y544" i="3"/>
  <c r="Y564" i="3"/>
  <c r="Y584" i="3"/>
  <c r="Y604" i="3"/>
  <c r="Y624" i="3"/>
  <c r="Y644" i="3"/>
  <c r="Y664" i="3"/>
  <c r="Y684" i="3"/>
  <c r="Y704" i="3"/>
  <c r="Y724" i="3"/>
  <c r="Y744" i="3"/>
  <c r="Y764" i="3"/>
  <c r="Y784" i="3"/>
  <c r="Y804" i="3"/>
  <c r="Y104" i="3"/>
  <c r="Y264" i="3"/>
  <c r="Y125" i="3"/>
  <c r="Y225" i="3"/>
  <c r="Y325" i="3"/>
  <c r="Y345" i="3"/>
  <c r="Y485" i="3"/>
  <c r="Y505" i="3"/>
  <c r="Y585" i="3"/>
  <c r="Y745" i="3"/>
  <c r="Y24" i="3"/>
  <c r="Y25" i="3"/>
  <c r="Y304" i="3"/>
  <c r="Y85" i="3"/>
  <c r="Y4" i="3"/>
  <c r="Y124" i="3"/>
  <c r="Y204" i="3"/>
  <c r="Y9" i="3"/>
  <c r="Y49" i="3"/>
  <c r="Y89" i="3"/>
  <c r="Y169" i="3"/>
  <c r="Y209" i="3"/>
  <c r="Y249" i="3"/>
  <c r="Y289" i="3"/>
  <c r="Y329" i="3"/>
  <c r="Y369" i="3"/>
  <c r="Y409" i="3"/>
  <c r="Y449" i="3"/>
  <c r="Y489" i="3"/>
  <c r="Y529" i="3"/>
  <c r="Y569" i="3"/>
  <c r="Y609" i="3"/>
  <c r="Y649" i="3"/>
  <c r="Y709" i="3"/>
  <c r="Y809" i="3"/>
  <c r="Y84" i="3"/>
  <c r="Y224" i="3"/>
  <c r="Y29" i="3"/>
  <c r="Y69" i="3"/>
  <c r="Y109" i="3"/>
  <c r="Y129" i="3"/>
  <c r="Y149" i="3"/>
  <c r="Y189" i="3"/>
  <c r="Y229" i="3"/>
  <c r="Y269" i="3"/>
  <c r="Y309" i="3"/>
  <c r="Y349" i="3"/>
  <c r="Y389" i="3"/>
  <c r="Y429" i="3"/>
  <c r="Y469" i="3"/>
  <c r="Y509" i="3"/>
  <c r="Y549" i="3"/>
  <c r="Y589" i="3"/>
  <c r="Y629" i="3"/>
  <c r="Y669" i="3"/>
  <c r="Y689" i="3"/>
  <c r="Y729" i="3"/>
  <c r="Y749" i="3"/>
  <c r="Y769" i="3"/>
  <c r="Y789" i="3"/>
  <c r="Y90" i="3"/>
  <c r="Y110" i="3"/>
  <c r="Y130" i="3"/>
  <c r="Y170" i="3"/>
  <c r="Y190" i="3"/>
  <c r="Y210" i="3"/>
  <c r="Y290" i="3"/>
  <c r="Y310" i="3"/>
  <c r="Y350" i="3"/>
  <c r="Y390" i="3"/>
  <c r="Y450" i="3"/>
  <c r="Y470" i="3"/>
  <c r="Y510" i="3"/>
  <c r="Y570" i="3"/>
  <c r="Y630" i="3"/>
  <c r="Y710" i="3"/>
  <c r="Y770" i="3"/>
  <c r="Y790" i="3"/>
  <c r="Y725" i="3"/>
  <c r="Y765" i="3"/>
  <c r="Y785" i="3"/>
  <c r="Y805" i="3"/>
  <c r="Y823" i="3"/>
  <c r="L11" i="2"/>
  <c r="Y826" i="3" l="1"/>
  <c r="Q826" i="3"/>
  <c r="I826" i="3"/>
  <c r="P26" i="2"/>
  <c r="L26" i="2"/>
  <c r="Q26" i="2"/>
  <c r="K26" i="2"/>
  <c r="J26" i="2"/>
  <c r="I26" i="2"/>
  <c r="H26" i="2"/>
  <c r="F26" i="2"/>
  <c r="D26" i="2"/>
  <c r="C26" i="2"/>
  <c r="R25" i="2"/>
  <c r="M25" i="2"/>
  <c r="R24" i="2"/>
  <c r="M24" i="2"/>
  <c r="R23" i="2"/>
  <c r="M23" i="2"/>
  <c r="R22" i="2"/>
  <c r="R21" i="2"/>
  <c r="M21" i="2"/>
  <c r="R20" i="2"/>
  <c r="M20" i="2"/>
  <c r="R19" i="2"/>
  <c r="M19" i="2"/>
  <c r="R18" i="2"/>
  <c r="M18" i="2"/>
  <c r="R17" i="2"/>
  <c r="M17" i="2"/>
  <c r="P11" i="2"/>
  <c r="P39" i="2" s="1"/>
  <c r="K11" i="2"/>
  <c r="K39" i="2" s="1"/>
  <c r="D11" i="2"/>
  <c r="D39" i="2" s="1"/>
  <c r="C39" i="2"/>
  <c r="B11" i="2"/>
  <c r="K10" i="2"/>
  <c r="K38" i="2" s="1"/>
  <c r="D10" i="2"/>
  <c r="D38" i="2" s="1"/>
  <c r="C38" i="2"/>
  <c r="B10" i="2"/>
  <c r="B38" i="2" s="1"/>
  <c r="P9" i="2"/>
  <c r="P37" i="2" s="1"/>
  <c r="K9" i="2"/>
  <c r="K37" i="2" s="1"/>
  <c r="D9" i="2"/>
  <c r="D37" i="2" s="1"/>
  <c r="C37" i="2"/>
  <c r="B9" i="2"/>
  <c r="B37" i="2" s="1"/>
  <c r="P8" i="2"/>
  <c r="K8" i="2"/>
  <c r="K36" i="2" s="1"/>
  <c r="D8" i="2"/>
  <c r="D36" i="2" s="1"/>
  <c r="C36" i="2"/>
  <c r="B8" i="2"/>
  <c r="P7" i="2"/>
  <c r="K7" i="2"/>
  <c r="K35" i="2" s="1"/>
  <c r="D7" i="2"/>
  <c r="D35" i="2" s="1"/>
  <c r="C35" i="2"/>
  <c r="B7" i="2"/>
  <c r="B35" i="2" s="1"/>
  <c r="P6" i="2"/>
  <c r="K6" i="2"/>
  <c r="K34" i="2" s="1"/>
  <c r="D6" i="2"/>
  <c r="D34" i="2" s="1"/>
  <c r="B6" i="2"/>
  <c r="P5" i="2"/>
  <c r="K5" i="2"/>
  <c r="K33" i="2" s="1"/>
  <c r="D5" i="2"/>
  <c r="D33" i="2" s="1"/>
  <c r="C33" i="2"/>
  <c r="B5" i="2"/>
  <c r="B33" i="2" s="1"/>
  <c r="K4" i="2"/>
  <c r="K32" i="2" s="1"/>
  <c r="C32" i="2"/>
  <c r="B4" i="2"/>
  <c r="B32" i="2" s="1"/>
  <c r="C31" i="2"/>
  <c r="B3" i="2"/>
  <c r="B31" i="2" s="1"/>
  <c r="G26" i="2" l="1"/>
  <c r="X826" i="3"/>
  <c r="P10" i="2"/>
  <c r="U18" i="2"/>
  <c r="U20" i="2"/>
  <c r="U25" i="2"/>
  <c r="B26" i="2"/>
  <c r="E26" i="2"/>
  <c r="U23" i="2"/>
  <c r="B34" i="2"/>
  <c r="U19" i="2"/>
  <c r="U21" i="2"/>
  <c r="M22" i="2"/>
  <c r="U22" i="2" s="1"/>
  <c r="U24" i="2"/>
  <c r="R26" i="2"/>
  <c r="P4" i="2"/>
  <c r="V826" i="3"/>
  <c r="P33" i="2"/>
  <c r="P34" i="2"/>
  <c r="B12" i="2"/>
  <c r="B39" i="2"/>
  <c r="C12" i="2"/>
  <c r="B36" i="2"/>
  <c r="F9" i="2"/>
  <c r="F37" i="2" s="1"/>
  <c r="U17" i="2"/>
  <c r="C34" i="2"/>
  <c r="D4" i="2"/>
  <c r="D32" i="2" s="1"/>
  <c r="D3" i="2"/>
  <c r="P36" i="2"/>
  <c r="K3" i="2"/>
  <c r="P35" i="2"/>
  <c r="P3" i="2"/>
  <c r="P38" i="2" l="1"/>
  <c r="C40" i="2"/>
  <c r="U26" i="2"/>
  <c r="M26" i="2"/>
  <c r="P32" i="2"/>
  <c r="B40" i="2"/>
  <c r="L5" i="2"/>
  <c r="L33" i="2" s="1"/>
  <c r="L4" i="2"/>
  <c r="L32" i="2" s="1"/>
  <c r="D31" i="2"/>
  <c r="D12" i="2"/>
  <c r="L39" i="2"/>
  <c r="L9" i="2"/>
  <c r="L37" i="2" s="1"/>
  <c r="L7" i="2"/>
  <c r="L35" i="2" s="1"/>
  <c r="L6" i="2"/>
  <c r="L34" i="2" s="1"/>
  <c r="P12" i="2"/>
  <c r="P31" i="2"/>
  <c r="R826" i="3"/>
  <c r="L3" i="2"/>
  <c r="L10" i="2"/>
  <c r="L38" i="2" s="1"/>
  <c r="L8" i="2"/>
  <c r="L36" i="2" s="1"/>
  <c r="K12" i="2"/>
  <c r="K31" i="2"/>
  <c r="I8" i="2" l="1"/>
  <c r="I36" i="2" s="1"/>
  <c r="I9" i="2"/>
  <c r="I37" i="2" s="1"/>
  <c r="H11" i="2"/>
  <c r="H39" i="2" s="1"/>
  <c r="I11" i="2"/>
  <c r="I39" i="2" s="1"/>
  <c r="H5" i="2"/>
  <c r="H33" i="2" s="1"/>
  <c r="I4" i="2"/>
  <c r="I32" i="2" s="1"/>
  <c r="H4" i="2"/>
  <c r="H32" i="2" s="1"/>
  <c r="O826" i="3"/>
  <c r="I3" i="2"/>
  <c r="H6" i="2"/>
  <c r="H34" i="2" s="1"/>
  <c r="I6" i="2"/>
  <c r="I34" i="2" s="1"/>
  <c r="I7" i="2"/>
  <c r="I35" i="2" s="1"/>
  <c r="I10" i="2"/>
  <c r="I38" i="2" s="1"/>
  <c r="H3" i="2"/>
  <c r="L12" i="2"/>
  <c r="L31" i="2"/>
  <c r="H8" i="2"/>
  <c r="H36" i="2" s="1"/>
  <c r="I5" i="2"/>
  <c r="I33" i="2" s="1"/>
  <c r="K40" i="2"/>
  <c r="H9" i="2"/>
  <c r="H37" i="2" s="1"/>
  <c r="P40" i="2"/>
  <c r="H7" i="2"/>
  <c r="H35" i="2" s="1"/>
  <c r="H10" i="2"/>
  <c r="H38" i="2" s="1"/>
  <c r="D40" i="2"/>
  <c r="J11" i="2" l="1"/>
  <c r="J39" i="2" s="1"/>
  <c r="G11" i="2"/>
  <c r="G39" i="2" s="1"/>
  <c r="Q11" i="2"/>
  <c r="Q10" i="2"/>
  <c r="G5" i="2"/>
  <c r="G33" i="2" s="1"/>
  <c r="G7" i="2"/>
  <c r="G35" i="2" s="1"/>
  <c r="I31" i="2"/>
  <c r="I12" i="2"/>
  <c r="G8" i="2"/>
  <c r="G36" i="2" s="1"/>
  <c r="G9" i="2"/>
  <c r="G37" i="2" s="1"/>
  <c r="E9" i="2"/>
  <c r="J7" i="2"/>
  <c r="J35" i="2" s="1"/>
  <c r="Q7" i="2"/>
  <c r="Q8" i="2"/>
  <c r="Q5" i="2"/>
  <c r="G6" i="2"/>
  <c r="G34" i="2" s="1"/>
  <c r="G4" i="2"/>
  <c r="G32" i="2" s="1"/>
  <c r="L40" i="2"/>
  <c r="H31" i="2"/>
  <c r="H12" i="2"/>
  <c r="J6" i="2"/>
  <c r="J34" i="2" s="1"/>
  <c r="E5" i="2"/>
  <c r="J3" i="2"/>
  <c r="Q4" i="2"/>
  <c r="Q6" i="2"/>
  <c r="J10" i="2"/>
  <c r="J38" i="2" s="1"/>
  <c r="E6" i="2"/>
  <c r="E4" i="2"/>
  <c r="E11" i="2"/>
  <c r="J9" i="2"/>
  <c r="J37" i="2" s="1"/>
  <c r="G3" i="2"/>
  <c r="J5" i="2"/>
  <c r="J33" i="2" s="1"/>
  <c r="J8" i="2"/>
  <c r="J36" i="2" s="1"/>
  <c r="Q9" i="2"/>
  <c r="J4" i="2"/>
  <c r="J32" i="2" s="1"/>
  <c r="G10" i="2"/>
  <c r="G38" i="2" s="1"/>
  <c r="Q3" i="2"/>
  <c r="R3" i="2" s="1"/>
  <c r="Q33" i="2" l="1"/>
  <c r="R33" i="2" s="1"/>
  <c r="R5" i="2"/>
  <c r="S5" i="2" s="1"/>
  <c r="T5" i="2" s="1"/>
  <c r="Q36" i="2"/>
  <c r="R36" i="2" s="1"/>
  <c r="R8" i="2"/>
  <c r="S8" i="2" s="1"/>
  <c r="T8" i="2" s="1"/>
  <c r="Q35" i="2"/>
  <c r="R35" i="2" s="1"/>
  <c r="R7" i="2"/>
  <c r="S7" i="2" s="1"/>
  <c r="T7" i="2" s="1"/>
  <c r="Q37" i="2"/>
  <c r="R37" i="2" s="1"/>
  <c r="R9" i="2"/>
  <c r="S9" i="2" s="1"/>
  <c r="T9" i="2" s="1"/>
  <c r="Q38" i="2"/>
  <c r="R38" i="2" s="1"/>
  <c r="R10" i="2"/>
  <c r="S10" i="2" s="1"/>
  <c r="T10" i="2" s="1"/>
  <c r="Q39" i="2"/>
  <c r="R39" i="2" s="1"/>
  <c r="R11" i="2"/>
  <c r="S11" i="2" s="1"/>
  <c r="T11" i="2" s="1"/>
  <c r="Q32" i="2"/>
  <c r="R32" i="2" s="1"/>
  <c r="R4" i="2"/>
  <c r="S4" i="2" s="1"/>
  <c r="T4" i="2" s="1"/>
  <c r="S3" i="2"/>
  <c r="T3" i="2" s="1"/>
  <c r="Q34" i="2"/>
  <c r="R34" i="2" s="1"/>
  <c r="R6" i="2"/>
  <c r="S6" i="2" s="1"/>
  <c r="T6" i="2" s="1"/>
  <c r="F11" i="2"/>
  <c r="F39" i="2" s="1"/>
  <c r="E34" i="2"/>
  <c r="H40" i="2"/>
  <c r="E33" i="2"/>
  <c r="E39" i="2"/>
  <c r="E8" i="2"/>
  <c r="F5" i="2"/>
  <c r="F33" i="2" s="1"/>
  <c r="Q12" i="2"/>
  <c r="Q31" i="2"/>
  <c r="R31" i="2" s="1"/>
  <c r="M9" i="2"/>
  <c r="E37" i="2"/>
  <c r="E3" i="2"/>
  <c r="E7" i="2"/>
  <c r="F8" i="2"/>
  <c r="F36" i="2" s="1"/>
  <c r="G31" i="2"/>
  <c r="G12" i="2"/>
  <c r="E32" i="2"/>
  <c r="E10" i="2"/>
  <c r="J31" i="2"/>
  <c r="J12" i="2"/>
  <c r="I40" i="2"/>
  <c r="R40" i="2" l="1"/>
  <c r="R12" i="2"/>
  <c r="S12" i="2" s="1"/>
  <c r="T12" i="2" s="1"/>
  <c r="F6" i="2"/>
  <c r="F34" i="2" s="1"/>
  <c r="M11" i="2"/>
  <c r="M39" i="2" s="1"/>
  <c r="U39" i="2" s="1"/>
  <c r="F7" i="2"/>
  <c r="F35" i="2" s="1"/>
  <c r="F4" i="2"/>
  <c r="F32" i="2" s="1"/>
  <c r="F10" i="2"/>
  <c r="F38" i="2" s="1"/>
  <c r="M5" i="2"/>
  <c r="J40" i="2"/>
  <c r="E35" i="2"/>
  <c r="Q40" i="2"/>
  <c r="E38" i="2"/>
  <c r="E31" i="2"/>
  <c r="E12" i="2"/>
  <c r="L826" i="3"/>
  <c r="F3" i="2"/>
  <c r="M3" i="2" s="1"/>
  <c r="G40" i="2"/>
  <c r="N9" i="2"/>
  <c r="O9" i="2" s="1"/>
  <c r="M37" i="2"/>
  <c r="U37" i="2" s="1"/>
  <c r="U9" i="2"/>
  <c r="V9" i="2" s="1"/>
  <c r="W9" i="2" s="1"/>
  <c r="E36" i="2"/>
  <c r="M8" i="2"/>
  <c r="S826" i="3" l="1"/>
  <c r="M6" i="2"/>
  <c r="U6" i="2" s="1"/>
  <c r="V6" i="2" s="1"/>
  <c r="W6" i="2" s="1"/>
  <c r="N11" i="2"/>
  <c r="O11" i="2" s="1"/>
  <c r="M7" i="2"/>
  <c r="M35" i="2" s="1"/>
  <c r="U35" i="2" s="1"/>
  <c r="U11" i="2"/>
  <c r="V11" i="2" s="1"/>
  <c r="W11" i="2" s="1"/>
  <c r="M4" i="2"/>
  <c r="M32" i="2" s="1"/>
  <c r="U32" i="2" s="1"/>
  <c r="M10" i="2"/>
  <c r="M38" i="2" s="1"/>
  <c r="U38" i="2" s="1"/>
  <c r="N3" i="2"/>
  <c r="M31" i="2"/>
  <c r="U31" i="2" s="1"/>
  <c r="U3" i="2"/>
  <c r="E40" i="2"/>
  <c r="N8" i="2"/>
  <c r="O8" i="2" s="1"/>
  <c r="M36" i="2"/>
  <c r="U36" i="2" s="1"/>
  <c r="U8" i="2"/>
  <c r="V8" i="2" s="1"/>
  <c r="W8" i="2" s="1"/>
  <c r="M33" i="2"/>
  <c r="U33" i="2" s="1"/>
  <c r="N5" i="2"/>
  <c r="O5" i="2" s="1"/>
  <c r="U5" i="2"/>
  <c r="V5" i="2" s="1"/>
  <c r="W5" i="2" s="1"/>
  <c r="F31" i="2"/>
  <c r="F12" i="2"/>
  <c r="N6" i="2" l="1"/>
  <c r="O6" i="2" s="1"/>
  <c r="M34" i="2"/>
  <c r="U34" i="2" s="1"/>
  <c r="U40" i="2" s="1"/>
  <c r="U7" i="2"/>
  <c r="V7" i="2" s="1"/>
  <c r="W7" i="2" s="1"/>
  <c r="N7" i="2"/>
  <c r="O7" i="2" s="1"/>
  <c r="U10" i="2"/>
  <c r="V10" i="2" s="1"/>
  <c r="W10" i="2" s="1"/>
  <c r="M12" i="2"/>
  <c r="N4" i="2"/>
  <c r="O4" i="2" s="1"/>
  <c r="N10" i="2"/>
  <c r="O10" i="2" s="1"/>
  <c r="U4" i="2"/>
  <c r="V4" i="2" s="1"/>
  <c r="W4" i="2" s="1"/>
  <c r="V3" i="2"/>
  <c r="F40" i="2"/>
  <c r="O3" i="2"/>
  <c r="M40" i="2" l="1"/>
  <c r="U12" i="2"/>
  <c r="N12" i="2"/>
  <c r="W3" i="2"/>
  <c r="V12" i="2"/>
  <c r="O12" i="2" l="1"/>
  <c r="W1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V97" authorId="0" shapeId="0" xr:uid="{00000000-0006-0000-0300-000001000000}">
      <text>
        <r>
          <rPr>
            <sz val="11"/>
            <color theme="1"/>
            <rFont val="Calibri"/>
            <family val="2"/>
            <scheme val="minor"/>
          </rPr>
          <t>Scissor Lift, added annual replacement amortized over 10 years.</t>
        </r>
      </text>
    </comment>
    <comment ref="H527" authorId="0" shapeId="0" xr:uid="{00000000-0006-0000-0300-000002000000}">
      <text>
        <r>
          <rPr>
            <sz val="11"/>
            <color theme="1"/>
            <rFont val="Calibri"/>
            <family val="2"/>
            <scheme val="minor"/>
          </rPr>
          <t>@lauren.kelly@multco.us This is a Base Vehicle with only Actual Cost?
_Assigned to Lauren Kelly_
	-Chris Brower
This is the Mobile Library, so that should be actual costs I think (like 231043), not base - I will check with Irene.
	-Lauren Kelly
This should be Actuals only.
	-Lauren Kelly</t>
        </r>
      </text>
    </comment>
    <comment ref="V630" authorId="0" shapeId="0" xr:uid="{00000000-0006-0000-0300-000003000000}">
      <text>
        <r>
          <rPr>
            <sz val="11"/>
            <color theme="1"/>
            <rFont val="Calibri"/>
            <family val="2"/>
            <scheme val="minor"/>
          </rPr>
          <t>@lauren.kelly@multco.us Are these annual costs or monthly?
_Assigned to Lauren Kelly_
	-Chris Brower
annual
	-Lauren Kelly</t>
        </r>
      </text>
    </comment>
  </commentList>
</comments>
</file>

<file path=xl/sharedStrings.xml><?xml version="1.0" encoding="utf-8"?>
<sst xmlns="http://schemas.openxmlformats.org/spreadsheetml/2006/main" count="4918" uniqueCount="914">
  <si>
    <t>Overview</t>
  </si>
  <si>
    <t>Workbook Tab Contents</t>
  </si>
  <si>
    <t>Fleet Services data for Capital and Replacement Admin have been moved to be included in the Fleet Services Total column N.</t>
  </si>
  <si>
    <t>Detailed information.  Filter can be applied for departmental review purposes. Select the period and Dept abbreviation in column A filter to see details and total.</t>
  </si>
  <si>
    <t xml:space="preserve">*Additional Equipment ID provided upon departmental request.  </t>
  </si>
  <si>
    <t>This sheet includes Fleet Services rates.</t>
  </si>
  <si>
    <t>Department</t>
  </si>
  <si>
    <t># of Units</t>
  </si>
  <si>
    <t># of Base Mileage Units</t>
  </si>
  <si>
    <t>Miles</t>
  </si>
  <si>
    <t>Base</t>
  </si>
  <si>
    <t>Meter Over Base</t>
  </si>
  <si>
    <t>Actual Cost</t>
  </si>
  <si>
    <t>Fuel/Oil</t>
  </si>
  <si>
    <t>Overhead</t>
  </si>
  <si>
    <t>Accidents / Damage</t>
  </si>
  <si>
    <t>Other</t>
  </si>
  <si>
    <t xml:space="preserve">Replacement Admin </t>
  </si>
  <si>
    <t>Fleet Services Total</t>
  </si>
  <si>
    <t>Total Replacement</t>
  </si>
  <si>
    <t>DA</t>
  </si>
  <si>
    <t>DCA</t>
  </si>
  <si>
    <t>DCHS</t>
  </si>
  <si>
    <t>DCJ</t>
  </si>
  <si>
    <t>DCS</t>
  </si>
  <si>
    <t>HD</t>
  </si>
  <si>
    <t>LIB</t>
  </si>
  <si>
    <t>MCSO</t>
  </si>
  <si>
    <t>NON DEPT</t>
  </si>
  <si>
    <t>Total</t>
  </si>
  <si>
    <t>DCA*</t>
  </si>
  <si>
    <t>DEPT</t>
  </si>
  <si>
    <t>WORKDAY Cost Obj</t>
  </si>
  <si>
    <t>Dept #</t>
  </si>
  <si>
    <t>Program Name</t>
  </si>
  <si>
    <t>EQID *</t>
  </si>
  <si>
    <t>Alternate
 ID</t>
  </si>
  <si>
    <t>Class</t>
  </si>
  <si>
    <t>Actual Cost Y/N</t>
  </si>
  <si>
    <t>Base Total</t>
  </si>
  <si>
    <t>Cost/Mile</t>
  </si>
  <si>
    <t>Meter over Base</t>
  </si>
  <si>
    <t xml:space="preserve"> Actual Cost </t>
  </si>
  <si>
    <t>Actual Fuel</t>
  </si>
  <si>
    <t>Annual Overhead</t>
  </si>
  <si>
    <t>Accidents Damage</t>
  </si>
  <si>
    <t>Repl Category</t>
  </si>
  <si>
    <t>Repl Year</t>
  </si>
  <si>
    <t>23-1100</t>
  </si>
  <si>
    <t>DA-Investigators</t>
  </si>
  <si>
    <t>N</t>
  </si>
  <si>
    <t>23-1700</t>
  </si>
  <si>
    <t>DA-MAAP</t>
  </si>
  <si>
    <t>23-0000</t>
  </si>
  <si>
    <t>DA-DA Management</t>
  </si>
  <si>
    <t>23-1000</t>
  </si>
  <si>
    <t>DA Division Administration</t>
  </si>
  <si>
    <t>23-1150</t>
  </si>
  <si>
    <t>DA-Investigators - PPB</t>
  </si>
  <si>
    <t>G15 0242 10 SED66</t>
  </si>
  <si>
    <t>23-1600</t>
  </si>
  <si>
    <t>DA-Support Enforcement</t>
  </si>
  <si>
    <t>50-7000</t>
  </si>
  <si>
    <t>DESKTOP SERVICES</t>
  </si>
  <si>
    <t>50-6000</t>
  </si>
  <si>
    <t>Telecom</t>
  </si>
  <si>
    <t>50-5600</t>
  </si>
  <si>
    <t>DCA ASSET PRESERVATION ADMIN</t>
  </si>
  <si>
    <t>50-5200</t>
  </si>
  <si>
    <t>FM-ADMIN</t>
  </si>
  <si>
    <t>50-2200</t>
  </si>
  <si>
    <t>FM-Electricians</t>
  </si>
  <si>
    <t>50-2100</t>
  </si>
  <si>
    <t>FM-Lighting</t>
  </si>
  <si>
    <t>50-2300</t>
  </si>
  <si>
    <t>FM-Carpenters/Maintenance</t>
  </si>
  <si>
    <t>C</t>
  </si>
  <si>
    <t>50-3100</t>
  </si>
  <si>
    <t>FM-Locksmith</t>
  </si>
  <si>
    <t>50-3200</t>
  </si>
  <si>
    <t>FM-Alarms</t>
  </si>
  <si>
    <t>A</t>
  </si>
  <si>
    <t>50-3300</t>
  </si>
  <si>
    <t>FM-Engineers</t>
  </si>
  <si>
    <t>081036</t>
  </si>
  <si>
    <t>50-3400</t>
  </si>
  <si>
    <t>FM-Electronics Services</t>
  </si>
  <si>
    <t>Y</t>
  </si>
  <si>
    <t>50-5500</t>
  </si>
  <si>
    <t>FM-Compliance</t>
  </si>
  <si>
    <t>50-4100</t>
  </si>
  <si>
    <t>FM-Property Mgmt</t>
  </si>
  <si>
    <t>041052</t>
  </si>
  <si>
    <t>50-5300</t>
  </si>
  <si>
    <t>FM-Strategic Projects</t>
  </si>
  <si>
    <t>071049</t>
  </si>
  <si>
    <t>93-5000</t>
  </si>
  <si>
    <t>Multnomah Building Motor Pool</t>
  </si>
  <si>
    <t>93-7000</t>
  </si>
  <si>
    <t>Yeon Motor Pool</t>
  </si>
  <si>
    <t>93-6000</t>
  </si>
  <si>
    <t>081025</t>
  </si>
  <si>
    <t>50-1000</t>
  </si>
  <si>
    <t>Distribution</t>
  </si>
  <si>
    <t>G25 0146 18 K48</t>
  </si>
  <si>
    <t>INTELLECTUAL / DEVELOPMENTAL DISABILITIES KIDS</t>
  </si>
  <si>
    <t>G25 0190 12 PSXIX</t>
  </si>
  <si>
    <t>ADVSD APS</t>
  </si>
  <si>
    <t>G25 0190 15 EDXIX</t>
  </si>
  <si>
    <t>11-1300</t>
  </si>
  <si>
    <t>ADVSD East</t>
  </si>
  <si>
    <t>071056</t>
  </si>
  <si>
    <t>G25 0190 16 MCXIX</t>
  </si>
  <si>
    <t>11-1050</t>
  </si>
  <si>
    <t>ADVSD MID COUNTY</t>
  </si>
  <si>
    <t>G25 0190 17 NEXIX</t>
  </si>
  <si>
    <t>11-1400</t>
  </si>
  <si>
    <t>ADVSD NNE</t>
  </si>
  <si>
    <t>091017</t>
  </si>
  <si>
    <t>G25 0190 18 SEXIX</t>
  </si>
  <si>
    <t>ADVSD SE</t>
  </si>
  <si>
    <t>G25 0190 19 TDXIX</t>
  </si>
  <si>
    <t>11-1075</t>
  </si>
  <si>
    <t>ADVSD TD</t>
  </si>
  <si>
    <t>G25 0190 20 WDXIX</t>
  </si>
  <si>
    <t>11-1200</t>
  </si>
  <si>
    <t>ADVSD WEST</t>
  </si>
  <si>
    <t>M25 ADVSD PGGF</t>
  </si>
  <si>
    <t>11-1600</t>
  </si>
  <si>
    <t>ADVSD PGC</t>
  </si>
  <si>
    <t>M25 SCPSP.CVB.CGF</t>
  </si>
  <si>
    <t>EVICTION PREVENTION OUTREACH SERVICES</t>
  </si>
  <si>
    <t>M25 WEATHER.SPLIT</t>
  </si>
  <si>
    <t>11-1000</t>
  </si>
  <si>
    <t>Weatherization Services</t>
  </si>
  <si>
    <t>071025</t>
  </si>
  <si>
    <t>091003</t>
  </si>
  <si>
    <t>091016</t>
  </si>
  <si>
    <t>091022</t>
  </si>
  <si>
    <t>22-1000</t>
  </si>
  <si>
    <t>DCJ Director</t>
  </si>
  <si>
    <t>22-1700</t>
  </si>
  <si>
    <t>Family Services Unit</t>
  </si>
  <si>
    <t>22-2800</t>
  </si>
  <si>
    <t>ASD/Arming</t>
  </si>
  <si>
    <t>22-1800</t>
  </si>
  <si>
    <t>P/P Supervision-West</t>
  </si>
  <si>
    <t>22-1200</t>
  </si>
  <si>
    <t>Reduced Supervision Team</t>
  </si>
  <si>
    <t>081075</t>
  </si>
  <si>
    <t>22-1600</t>
  </si>
  <si>
    <t>Community Service</t>
  </si>
  <si>
    <t>041025</t>
  </si>
  <si>
    <t>ACSTRLR</t>
  </si>
  <si>
    <t>22-2600</t>
  </si>
  <si>
    <t>Assessment &amp; Referral Ctr</t>
  </si>
  <si>
    <t>22-3300</t>
  </si>
  <si>
    <t>Juv-Custody Support Services</t>
  </si>
  <si>
    <t>22-3700</t>
  </si>
  <si>
    <t>Juv-Nutrition Services</t>
  </si>
  <si>
    <t>Juv-Assessment, Intervention, &amp; Adjudication</t>
  </si>
  <si>
    <t>061082</t>
  </si>
  <si>
    <t>22-3200</t>
  </si>
  <si>
    <t>Juv-BRS Assessment &amp; Evaluation Prog</t>
  </si>
  <si>
    <t>22-3600</t>
  </si>
  <si>
    <t>081041</t>
  </si>
  <si>
    <t>22-3500</t>
  </si>
  <si>
    <t>Juv-RISE</t>
  </si>
  <si>
    <t>081042</t>
  </si>
  <si>
    <t>22-3900</t>
  </si>
  <si>
    <t>Juv-Community Interface Services</t>
  </si>
  <si>
    <t>22-3100</t>
  </si>
  <si>
    <t>Juv-Sex Offender Supervision Team</t>
  </si>
  <si>
    <t>071009</t>
  </si>
  <si>
    <t>22-3250</t>
  </si>
  <si>
    <t>041132</t>
  </si>
  <si>
    <t>JUVTRLR</t>
  </si>
  <si>
    <t>G50 0250 12 AMTLC</t>
  </si>
  <si>
    <t>22-1500</t>
  </si>
  <si>
    <t>Local Control</t>
  </si>
  <si>
    <t>M50 GF AECAM</t>
  </si>
  <si>
    <t>22-2300</t>
  </si>
  <si>
    <t>ASD Central</t>
  </si>
  <si>
    <t>30-1650</t>
  </si>
  <si>
    <t>Asset Management</t>
  </si>
  <si>
    <t>30-1100</t>
  </si>
  <si>
    <t>Land Use Planning</t>
  </si>
  <si>
    <t>30-2200</t>
  </si>
  <si>
    <t>Animal Services</t>
  </si>
  <si>
    <t>031022</t>
  </si>
  <si>
    <t>081077</t>
  </si>
  <si>
    <t>30-1200</t>
  </si>
  <si>
    <t>Transportation Director</t>
  </si>
  <si>
    <t>P118</t>
  </si>
  <si>
    <t>30-1300</t>
  </si>
  <si>
    <t>Road Eng &amp; Operations</t>
  </si>
  <si>
    <t>P97</t>
  </si>
  <si>
    <t>P100</t>
  </si>
  <si>
    <t>P101</t>
  </si>
  <si>
    <t>P96</t>
  </si>
  <si>
    <t>P112</t>
  </si>
  <si>
    <t>081068</t>
  </si>
  <si>
    <t>P23</t>
  </si>
  <si>
    <t>30-1800</t>
  </si>
  <si>
    <t>Road Maintenance</t>
  </si>
  <si>
    <t>M7</t>
  </si>
  <si>
    <t>RM38</t>
  </si>
  <si>
    <t>RM39</t>
  </si>
  <si>
    <t>N1</t>
  </si>
  <si>
    <t>J22</t>
  </si>
  <si>
    <t>U72</t>
  </si>
  <si>
    <t>U11</t>
  </si>
  <si>
    <t>H9</t>
  </si>
  <si>
    <t>J21</t>
  </si>
  <si>
    <t>P50</t>
  </si>
  <si>
    <t>G7</t>
  </si>
  <si>
    <t>U28</t>
  </si>
  <si>
    <t>M10</t>
  </si>
  <si>
    <t>U18</t>
  </si>
  <si>
    <t>U19</t>
  </si>
  <si>
    <t>R10</t>
  </si>
  <si>
    <t>R13</t>
  </si>
  <si>
    <t>S108</t>
  </si>
  <si>
    <t>Q108</t>
  </si>
  <si>
    <t>P104</t>
  </si>
  <si>
    <t>P106</t>
  </si>
  <si>
    <t>P107</t>
  </si>
  <si>
    <t>P108</t>
  </si>
  <si>
    <t>P109</t>
  </si>
  <si>
    <t>T4</t>
  </si>
  <si>
    <t>J23</t>
  </si>
  <si>
    <t>J24</t>
  </si>
  <si>
    <t>S47</t>
  </si>
  <si>
    <t>Q47</t>
  </si>
  <si>
    <t>P117</t>
  </si>
  <si>
    <t>P132</t>
  </si>
  <si>
    <t>P133</t>
  </si>
  <si>
    <t>P134</t>
  </si>
  <si>
    <t>H14</t>
  </si>
  <si>
    <t>H15</t>
  </si>
  <si>
    <t>L14</t>
  </si>
  <si>
    <t>L15</t>
  </si>
  <si>
    <t>L14-A2</t>
  </si>
  <si>
    <t>L14-A3</t>
  </si>
  <si>
    <t>L14-A4</t>
  </si>
  <si>
    <t>L14-A5</t>
  </si>
  <si>
    <t>J25</t>
  </si>
  <si>
    <t>D</t>
  </si>
  <si>
    <t>J26</t>
  </si>
  <si>
    <t>B12</t>
  </si>
  <si>
    <t>B13</t>
  </si>
  <si>
    <t>J27</t>
  </si>
  <si>
    <t>Q16</t>
  </si>
  <si>
    <t>Q17</t>
  </si>
  <si>
    <t>S9</t>
  </si>
  <si>
    <t>ROADD1</t>
  </si>
  <si>
    <t>ROADD4</t>
  </si>
  <si>
    <t>ROADD5</t>
  </si>
  <si>
    <t>ROADSTAFF</t>
  </si>
  <si>
    <t>S5</t>
  </si>
  <si>
    <t>Q18</t>
  </si>
  <si>
    <t>Q19</t>
  </si>
  <si>
    <t>U13</t>
  </si>
  <si>
    <t>P111</t>
  </si>
  <si>
    <t>Q28</t>
  </si>
  <si>
    <t>Q30</t>
  </si>
  <si>
    <t>ROADRENT</t>
  </si>
  <si>
    <t>001435</t>
  </si>
  <si>
    <t>T28</t>
  </si>
  <si>
    <t>001437</t>
  </si>
  <si>
    <t>T30</t>
  </si>
  <si>
    <t>011050</t>
  </si>
  <si>
    <t>TA18</t>
  </si>
  <si>
    <t>031024</t>
  </si>
  <si>
    <t>ROADFUEL</t>
  </si>
  <si>
    <t>041043</t>
  </si>
  <si>
    <t>041082</t>
  </si>
  <si>
    <t>041086</t>
  </si>
  <si>
    <t>041091</t>
  </si>
  <si>
    <t>041134</t>
  </si>
  <si>
    <t>S21</t>
  </si>
  <si>
    <t>041135</t>
  </si>
  <si>
    <t>S23</t>
  </si>
  <si>
    <t>051073</t>
  </si>
  <si>
    <t>S93</t>
  </si>
  <si>
    <t>061106</t>
  </si>
  <si>
    <t>S41</t>
  </si>
  <si>
    <t>081056</t>
  </si>
  <si>
    <t>T40</t>
  </si>
  <si>
    <t>081083</t>
  </si>
  <si>
    <t>P36</t>
  </si>
  <si>
    <t>091006</t>
  </si>
  <si>
    <t>S73</t>
  </si>
  <si>
    <t>091007</t>
  </si>
  <si>
    <t>S74</t>
  </si>
  <si>
    <t>091009</t>
  </si>
  <si>
    <t>Q73</t>
  </si>
  <si>
    <t>091010</t>
  </si>
  <si>
    <t>Q74</t>
  </si>
  <si>
    <t>091021</t>
  </si>
  <si>
    <t>U17</t>
  </si>
  <si>
    <t>091023</t>
  </si>
  <si>
    <t>P52</t>
  </si>
  <si>
    <t>091030</t>
  </si>
  <si>
    <t>P51</t>
  </si>
  <si>
    <t>091034</t>
  </si>
  <si>
    <t>P47</t>
  </si>
  <si>
    <t>091038</t>
  </si>
  <si>
    <t>P57</t>
  </si>
  <si>
    <t>091039</t>
  </si>
  <si>
    <t>P58</t>
  </si>
  <si>
    <t>091044</t>
  </si>
  <si>
    <t>U15</t>
  </si>
  <si>
    <t>091045</t>
  </si>
  <si>
    <t>U16</t>
  </si>
  <si>
    <t>Q107</t>
  </si>
  <si>
    <t>Q106</t>
  </si>
  <si>
    <t>T48</t>
  </si>
  <si>
    <t>P124</t>
  </si>
  <si>
    <t>P125</t>
  </si>
  <si>
    <t>P128</t>
  </si>
  <si>
    <t>P129</t>
  </si>
  <si>
    <t>B11</t>
  </si>
  <si>
    <t>P130</t>
  </si>
  <si>
    <t>P131</t>
  </si>
  <si>
    <t>N17</t>
  </si>
  <si>
    <t>H13</t>
  </si>
  <si>
    <t>L13</t>
  </si>
  <si>
    <t>N18</t>
  </si>
  <si>
    <t>U31</t>
  </si>
  <si>
    <t>U32</t>
  </si>
  <si>
    <t>U33</t>
  </si>
  <si>
    <t>U30</t>
  </si>
  <si>
    <t>30-1600</t>
  </si>
  <si>
    <t>Transportation Planning and Development</t>
  </si>
  <si>
    <t>P102</t>
  </si>
  <si>
    <t>061053</t>
  </si>
  <si>
    <t>P2</t>
  </si>
  <si>
    <t>30-2000</t>
  </si>
  <si>
    <t>Bridge Maintenance</t>
  </si>
  <si>
    <t>BR14</t>
  </si>
  <si>
    <t>P12</t>
  </si>
  <si>
    <t>P85</t>
  </si>
  <si>
    <t>P110</t>
  </si>
  <si>
    <t>T49</t>
  </si>
  <si>
    <t>T27</t>
  </si>
  <si>
    <t>BR11</t>
  </si>
  <si>
    <t>001417</t>
  </si>
  <si>
    <t>001418</t>
  </si>
  <si>
    <t>021098</t>
  </si>
  <si>
    <t>F55</t>
  </si>
  <si>
    <t>041098</t>
  </si>
  <si>
    <t>P27</t>
  </si>
  <si>
    <t>041116</t>
  </si>
  <si>
    <t>P28</t>
  </si>
  <si>
    <t>051049</t>
  </si>
  <si>
    <t>081053</t>
  </si>
  <si>
    <t>BR15</t>
  </si>
  <si>
    <t>081069</t>
  </si>
  <si>
    <t>P10</t>
  </si>
  <si>
    <t>P120</t>
  </si>
  <si>
    <t>P121</t>
  </si>
  <si>
    <t>P122</t>
  </si>
  <si>
    <t>Q120</t>
  </si>
  <si>
    <t>Q121</t>
  </si>
  <si>
    <t>Q122</t>
  </si>
  <si>
    <t>P126</t>
  </si>
  <si>
    <t>30-2050</t>
  </si>
  <si>
    <t>Bridge OPS/Admin</t>
  </si>
  <si>
    <t>P115</t>
  </si>
  <si>
    <t>30-2100</t>
  </si>
  <si>
    <t>Bridge Engineering</t>
  </si>
  <si>
    <t>P113</t>
  </si>
  <si>
    <t>P114</t>
  </si>
  <si>
    <t>071028</t>
  </si>
  <si>
    <t>P127</t>
  </si>
  <si>
    <t>30-1700</t>
  </si>
  <si>
    <t>Survey-Corner Fund</t>
  </si>
  <si>
    <t>P81</t>
  </si>
  <si>
    <t>041083</t>
  </si>
  <si>
    <t>P70</t>
  </si>
  <si>
    <t>P123</t>
  </si>
  <si>
    <t>30-3000</t>
  </si>
  <si>
    <t>Elections</t>
  </si>
  <si>
    <t>Emergency Medical Services</t>
  </si>
  <si>
    <t>061039</t>
  </si>
  <si>
    <t>T2</t>
  </si>
  <si>
    <t>061040</t>
  </si>
  <si>
    <t>T3</t>
  </si>
  <si>
    <t>15-1700</t>
  </si>
  <si>
    <t>Medical Examiner</t>
  </si>
  <si>
    <t>15-1000</t>
  </si>
  <si>
    <t>Env Health</t>
  </si>
  <si>
    <t>15-1100</t>
  </si>
  <si>
    <t>Vector</t>
  </si>
  <si>
    <t>ARGO</t>
  </si>
  <si>
    <t>041096</t>
  </si>
  <si>
    <t>ATV2</t>
  </si>
  <si>
    <t>041137</t>
  </si>
  <si>
    <t>ATV1</t>
  </si>
  <si>
    <t>041138</t>
  </si>
  <si>
    <t>071096</t>
  </si>
  <si>
    <t>081014</t>
  </si>
  <si>
    <t>081015</t>
  </si>
  <si>
    <t>15-1080</t>
  </si>
  <si>
    <t>ENV HEALTH HEALTHY HOME GF</t>
  </si>
  <si>
    <t>15-3500</t>
  </si>
  <si>
    <t>Community Health Services</t>
  </si>
  <si>
    <t>091029</t>
  </si>
  <si>
    <t>15-1200</t>
  </si>
  <si>
    <t>Dental Admin</t>
  </si>
  <si>
    <t>15-1300</t>
  </si>
  <si>
    <t>Dental-School Community Dental</t>
  </si>
  <si>
    <t>15-4000</t>
  </si>
  <si>
    <t>Mobile Dental &amp; Medical Services - to be updated</t>
  </si>
  <si>
    <t>G40 0085 07</t>
  </si>
  <si>
    <t>15-2100</t>
  </si>
  <si>
    <t>HIV EIO</t>
  </si>
  <si>
    <t>G40 0425 02 TEST</t>
  </si>
  <si>
    <t>15-2200</t>
  </si>
  <si>
    <t>Communicable Disease Services</t>
  </si>
  <si>
    <t>15-1500</t>
  </si>
  <si>
    <t>HIV/STD/ASH</t>
  </si>
  <si>
    <t>15-1090</t>
  </si>
  <si>
    <t>M40 43500-GF</t>
  </si>
  <si>
    <t>15-2000</t>
  </si>
  <si>
    <t>HIV Outreach</t>
  </si>
  <si>
    <t>80-1000</t>
  </si>
  <si>
    <t>Facilities &amp; Material Movement</t>
  </si>
  <si>
    <t>061031</t>
  </si>
  <si>
    <t>26-1000</t>
  </si>
  <si>
    <t>Executive Admin</t>
  </si>
  <si>
    <t>SHOP 1615</t>
  </si>
  <si>
    <t>SHOP 1909</t>
  </si>
  <si>
    <t>021082</t>
  </si>
  <si>
    <t>SHOP 37</t>
  </si>
  <si>
    <t>041092</t>
  </si>
  <si>
    <t>SHOP 187</t>
  </si>
  <si>
    <t>SHOP 2113</t>
  </si>
  <si>
    <t>26-5600</t>
  </si>
  <si>
    <t>Communications Unit</t>
  </si>
  <si>
    <t>SHOP 1216</t>
  </si>
  <si>
    <t>SHOP 2101</t>
  </si>
  <si>
    <t>26-3100</t>
  </si>
  <si>
    <t>Training</t>
  </si>
  <si>
    <t>SHOP 1016</t>
  </si>
  <si>
    <t>SHOP 1218</t>
  </si>
  <si>
    <t>SHOP 1414</t>
  </si>
  <si>
    <t>SHOP 1527</t>
  </si>
  <si>
    <t>081109</t>
  </si>
  <si>
    <t>SHOP 814</t>
  </si>
  <si>
    <t>081112</t>
  </si>
  <si>
    <t>SHOP 845</t>
  </si>
  <si>
    <t>091033</t>
  </si>
  <si>
    <t>SHOP 1704</t>
  </si>
  <si>
    <t>SHOP 1703</t>
  </si>
  <si>
    <t>SHOP 1811</t>
  </si>
  <si>
    <t>SHOP 2207</t>
  </si>
  <si>
    <t>26-1050</t>
  </si>
  <si>
    <t>Internal Affairs</t>
  </si>
  <si>
    <t>091026</t>
  </si>
  <si>
    <t>SHOP 838</t>
  </si>
  <si>
    <t>SHOP 1541</t>
  </si>
  <si>
    <t>SHOP 1812</t>
  </si>
  <si>
    <t>26-1100</t>
  </si>
  <si>
    <t>Inspections</t>
  </si>
  <si>
    <t>SHOP 1508</t>
  </si>
  <si>
    <t>SHOP 1546</t>
  </si>
  <si>
    <t>26-2000</t>
  </si>
  <si>
    <t>Logistics</t>
  </si>
  <si>
    <t>SHOP 1013</t>
  </si>
  <si>
    <t>SHOP 1012</t>
  </si>
  <si>
    <t>SHOP 1011</t>
  </si>
  <si>
    <t>SHOP TR01</t>
  </si>
  <si>
    <t>SHOP 1108</t>
  </si>
  <si>
    <t>SHOP 1211</t>
  </si>
  <si>
    <t>SHOP 1309</t>
  </si>
  <si>
    <t>SHOP 1507</t>
  </si>
  <si>
    <t>SHOP 1701</t>
  </si>
  <si>
    <t>SHOP 77</t>
  </si>
  <si>
    <t>041063</t>
  </si>
  <si>
    <t>SHOP 399</t>
  </si>
  <si>
    <t>081048</t>
  </si>
  <si>
    <t>SHOP 817</t>
  </si>
  <si>
    <t>SHOP 1219</t>
  </si>
  <si>
    <t>26-2100</t>
  </si>
  <si>
    <t>Inmate Programs</t>
  </si>
  <si>
    <t>SHOP 1418</t>
  </si>
  <si>
    <t>081087</t>
  </si>
  <si>
    <t>SHOP 834</t>
  </si>
  <si>
    <t>26-2200</t>
  </si>
  <si>
    <t>Property/Laundry</t>
  </si>
  <si>
    <t>SHOP 1226</t>
  </si>
  <si>
    <t>SHOP 1609</t>
  </si>
  <si>
    <t>031032</t>
  </si>
  <si>
    <t>SHOP 120</t>
  </si>
  <si>
    <t>SHOP 1903</t>
  </si>
  <si>
    <t>26-2300</t>
  </si>
  <si>
    <t>Equipment Unit</t>
  </si>
  <si>
    <t>SHOP 1107</t>
  </si>
  <si>
    <t>001414</t>
  </si>
  <si>
    <t>SHOP 56</t>
  </si>
  <si>
    <t>SHOP 1821</t>
  </si>
  <si>
    <t>26-3000</t>
  </si>
  <si>
    <t>CORRECTIONS FACILITIES ADMIN</t>
  </si>
  <si>
    <t>SHOP 1010</t>
  </si>
  <si>
    <t>SHOP 1528</t>
  </si>
  <si>
    <t>SHOP 1918</t>
  </si>
  <si>
    <t>SHOP 1904</t>
  </si>
  <si>
    <t>26-3025</t>
  </si>
  <si>
    <t>Corrections Svcs Admin</t>
  </si>
  <si>
    <t>SHOP 1526</t>
  </si>
  <si>
    <t>SHOP 1718</t>
  </si>
  <si>
    <t>26-3300</t>
  </si>
  <si>
    <t>MCDC</t>
  </si>
  <si>
    <t>SHOP 1525</t>
  </si>
  <si>
    <t>SHOP 1920</t>
  </si>
  <si>
    <t>SHOP 2010</t>
  </si>
  <si>
    <t>SHOP 2011</t>
  </si>
  <si>
    <t>SHOP 2022</t>
  </si>
  <si>
    <t>SHOP 2211</t>
  </si>
  <si>
    <t>SHOP 2212</t>
  </si>
  <si>
    <t>26-3400</t>
  </si>
  <si>
    <t>MCIJ</t>
  </si>
  <si>
    <t>SHOP 1412</t>
  </si>
  <si>
    <t>SHOP 1535</t>
  </si>
  <si>
    <t>SHOP 2012</t>
  </si>
  <si>
    <t>SHOP 2013</t>
  </si>
  <si>
    <t>SHOP 2214</t>
  </si>
  <si>
    <t>26-3650</t>
  </si>
  <si>
    <t>Inmate Work Crews</t>
  </si>
  <si>
    <t>SHOP 1534</t>
  </si>
  <si>
    <t>091081</t>
  </si>
  <si>
    <t>SHOP 1919</t>
  </si>
  <si>
    <t>26-3700</t>
  </si>
  <si>
    <t>CERT Team</t>
  </si>
  <si>
    <t>SHOP 1512</t>
  </si>
  <si>
    <t>SHOP 1620</t>
  </si>
  <si>
    <t>001406</t>
  </si>
  <si>
    <t>SHOP 235</t>
  </si>
  <si>
    <t>26-3800</t>
  </si>
  <si>
    <t>Classification</t>
  </si>
  <si>
    <t>SHOP 1411</t>
  </si>
  <si>
    <t>26-3625</t>
  </si>
  <si>
    <t>Close Street</t>
  </si>
  <si>
    <t>SHOP 1533</t>
  </si>
  <si>
    <t>SHOP 1602</t>
  </si>
  <si>
    <t>SHOP 1802</t>
  </si>
  <si>
    <t>SHOP 2021</t>
  </si>
  <si>
    <t>SHOP 2215</t>
  </si>
  <si>
    <t>SHOP 2216</t>
  </si>
  <si>
    <t>SHOP 2217</t>
  </si>
  <si>
    <t>26-3825</t>
  </si>
  <si>
    <t>Court Services</t>
  </si>
  <si>
    <t>SHOP 1420</t>
  </si>
  <si>
    <t>SHOP 1419</t>
  </si>
  <si>
    <t>26-3850</t>
  </si>
  <si>
    <t>Corrections Securities (FSO)</t>
  </si>
  <si>
    <t>SHOP 2112</t>
  </si>
  <si>
    <t>26-3900</t>
  </si>
  <si>
    <t>Transport</t>
  </si>
  <si>
    <t>SHOP 1509</t>
  </si>
  <si>
    <t>SHOP 1532</t>
  </si>
  <si>
    <t>SHOP 1607</t>
  </si>
  <si>
    <t>SHOP 1717</t>
  </si>
  <si>
    <t>SHOP 1804</t>
  </si>
  <si>
    <t>SHOP 1902</t>
  </si>
  <si>
    <t>SHOP 2213</t>
  </si>
  <si>
    <t>SHOP 2400</t>
  </si>
  <si>
    <t>SHOP 2401</t>
  </si>
  <si>
    <t>26-3999</t>
  </si>
  <si>
    <t>Enforcement Admin</t>
  </si>
  <si>
    <t>041027</t>
  </si>
  <si>
    <t>SHOP 1115</t>
  </si>
  <si>
    <t>26-4000</t>
  </si>
  <si>
    <t>Patrol</t>
  </si>
  <si>
    <t>SHOP TR05</t>
  </si>
  <si>
    <t>SHOP 1225</t>
  </si>
  <si>
    <t>SHOP TR03</t>
  </si>
  <si>
    <t>SHOP TR14</t>
  </si>
  <si>
    <t>SHOP 1531</t>
  </si>
  <si>
    <t>SHOP 1513</t>
  </si>
  <si>
    <t>SHOP 1521</t>
  </si>
  <si>
    <t>SHOP TR29</t>
  </si>
  <si>
    <t>SHOP TR28</t>
  </si>
  <si>
    <t>SHOP 1522</t>
  </si>
  <si>
    <t>SHOP 1538</t>
  </si>
  <si>
    <t>SHOP 1617</t>
  </si>
  <si>
    <t>SHOP 1618</t>
  </si>
  <si>
    <t>SHOP 1619</t>
  </si>
  <si>
    <t>SHOP 1610</t>
  </si>
  <si>
    <t>SHOP 1611</t>
  </si>
  <si>
    <t>SHOP 1612</t>
  </si>
  <si>
    <t>SHOP 1613</t>
  </si>
  <si>
    <t>SHOP 1604</t>
  </si>
  <si>
    <t>SHOP 1614</t>
  </si>
  <si>
    <t>SHOP 1616</t>
  </si>
  <si>
    <t>SHOP 1625</t>
  </si>
  <si>
    <t>SHOP 2402</t>
  </si>
  <si>
    <t>F</t>
  </si>
  <si>
    <t>SHOP 2403</t>
  </si>
  <si>
    <t>SHOP 2404</t>
  </si>
  <si>
    <t>SHOP 2405</t>
  </si>
  <si>
    <t>081110</t>
  </si>
  <si>
    <t>SHOP 818</t>
  </si>
  <si>
    <t>SHOP 1708</t>
  </si>
  <si>
    <t>SHOP 1709</t>
  </si>
  <si>
    <t>SHOP 1710</t>
  </si>
  <si>
    <t>SHOP 1711</t>
  </si>
  <si>
    <t>SHOP 1712</t>
  </si>
  <si>
    <t>SHOP 1713</t>
  </si>
  <si>
    <t>SHOP 1714</t>
  </si>
  <si>
    <t>SHOP 1715</t>
  </si>
  <si>
    <t>SHOP 1622</t>
  </si>
  <si>
    <t>SHOP 1803</t>
  </si>
  <si>
    <t>SHOP 1806</t>
  </si>
  <si>
    <t>SHOP 1807</t>
  </si>
  <si>
    <t>SHOP 1808</t>
  </si>
  <si>
    <t>SHOP 1813</t>
  </si>
  <si>
    <t>SHOP 1814</t>
  </si>
  <si>
    <t>SHOP 1816</t>
  </si>
  <si>
    <t>SHOP 1817</t>
  </si>
  <si>
    <t>SHOP 1819</t>
  </si>
  <si>
    <t>SHOP 1820</t>
  </si>
  <si>
    <t>SHOP 1900</t>
  </si>
  <si>
    <t>SHOP 1908</t>
  </si>
  <si>
    <t>SHOP 1910</t>
  </si>
  <si>
    <t>SHOP 1911</t>
  </si>
  <si>
    <t>SHOP 1907</t>
  </si>
  <si>
    <t>SHOP 1912</t>
  </si>
  <si>
    <t>SHOP 1915</t>
  </si>
  <si>
    <t>SHOP 1916</t>
  </si>
  <si>
    <t>SHOP 2001</t>
  </si>
  <si>
    <t>SHOP 2002</t>
  </si>
  <si>
    <t>SHOP 2003</t>
  </si>
  <si>
    <t>SHOP 2004</t>
  </si>
  <si>
    <t>SHOP 2014</t>
  </si>
  <si>
    <t>SHOP 2015</t>
  </si>
  <si>
    <t>SHOP 2016</t>
  </si>
  <si>
    <t>SHOP 2018</t>
  </si>
  <si>
    <t>SHOP 2019</t>
  </si>
  <si>
    <t>SHOP 2100</t>
  </si>
  <si>
    <t>SHOP 2102</t>
  </si>
  <si>
    <t>SHOP 2103</t>
  </si>
  <si>
    <t>SHOP 2104</t>
  </si>
  <si>
    <t>SHOP 2105</t>
  </si>
  <si>
    <t>SHOP 2106</t>
  </si>
  <si>
    <t>SHOP 2107</t>
  </si>
  <si>
    <t>SHOP 2108</t>
  </si>
  <si>
    <t>SHOP 2109</t>
  </si>
  <si>
    <t>SHOP 2110</t>
  </si>
  <si>
    <t>SHOP 2200</t>
  </si>
  <si>
    <t>SHOP 2201</t>
  </si>
  <si>
    <t>SHOP 2202</t>
  </si>
  <si>
    <t>SHOP 2203</t>
  </si>
  <si>
    <t>SHOP 2204</t>
  </si>
  <si>
    <t>SHOP 2205</t>
  </si>
  <si>
    <t>SHOP 2206</t>
  </si>
  <si>
    <t>SHOP 2208</t>
  </si>
  <si>
    <t>SHOP 2209</t>
  </si>
  <si>
    <t>SHOP 2300</t>
  </si>
  <si>
    <t>SHOP 2301</t>
  </si>
  <si>
    <t>26-4750</t>
  </si>
  <si>
    <t>Dive Team</t>
  </si>
  <si>
    <t>SHOP 1536</t>
  </si>
  <si>
    <t>SHOP 1921</t>
  </si>
  <si>
    <t>26-4900</t>
  </si>
  <si>
    <t>River Patrol</t>
  </si>
  <si>
    <t>SHOP 1220</t>
  </si>
  <si>
    <t>SHOP 1207</t>
  </si>
  <si>
    <t>SHOP 1208</t>
  </si>
  <si>
    <t>SHOP 1505</t>
  </si>
  <si>
    <t>SHOP 1529</t>
  </si>
  <si>
    <t>001438</t>
  </si>
  <si>
    <t>T25</t>
  </si>
  <si>
    <t>001439</t>
  </si>
  <si>
    <t>T24</t>
  </si>
  <si>
    <t>081111</t>
  </si>
  <si>
    <t>SHOP 819</t>
  </si>
  <si>
    <t>181008</t>
  </si>
  <si>
    <t>181009</t>
  </si>
  <si>
    <t>SHOP 1913</t>
  </si>
  <si>
    <t>SHOP 1917</t>
  </si>
  <si>
    <t>SHOP 2000</t>
  </si>
  <si>
    <t>SHOP 2023</t>
  </si>
  <si>
    <t>26-4400</t>
  </si>
  <si>
    <t>Detectives</t>
  </si>
  <si>
    <t>SHOP 1209</t>
  </si>
  <si>
    <t>SHOP TR04</t>
  </si>
  <si>
    <t>SHOP 1415</t>
  </si>
  <si>
    <t>SHOP 1530</t>
  </si>
  <si>
    <t>SHOP 1705</t>
  </si>
  <si>
    <t>SHOP 1801</t>
  </si>
  <si>
    <t>SHOP 1608</t>
  </si>
  <si>
    <t>SHOP 1707</t>
  </si>
  <si>
    <t>SHOP 1716</t>
  </si>
  <si>
    <t>SHOP 1700</t>
  </si>
  <si>
    <t>SHOP 1805</t>
  </si>
  <si>
    <t>SHOP 2210</t>
  </si>
  <si>
    <t>SHOP 2218</t>
  </si>
  <si>
    <t>26-4100</t>
  </si>
  <si>
    <t>Domestic Violence Education &amp; Resource Team</t>
  </si>
  <si>
    <t>SHOP 1605</t>
  </si>
  <si>
    <t>26-4200</t>
  </si>
  <si>
    <t>SIU</t>
  </si>
  <si>
    <t>SHOP 1314</t>
  </si>
  <si>
    <t>SHOP 1524</t>
  </si>
  <si>
    <t>SHOP 1621</t>
  </si>
  <si>
    <t>081006</t>
  </si>
  <si>
    <t>SHOP 844</t>
  </si>
  <si>
    <t>SHOP 1706</t>
  </si>
  <si>
    <t>SHOP 1901</t>
  </si>
  <si>
    <t>SHOP 1906</t>
  </si>
  <si>
    <t>SHOP 2219</t>
  </si>
  <si>
    <t>SHOP 2302</t>
  </si>
  <si>
    <t>SHOP 2304</t>
  </si>
  <si>
    <t>26-5300</t>
  </si>
  <si>
    <t>HOPE team</t>
  </si>
  <si>
    <t>SHOP 1809</t>
  </si>
  <si>
    <t>SHOP 1818</t>
  </si>
  <si>
    <t>SHOP 2111</t>
  </si>
  <si>
    <t>26-4300</t>
  </si>
  <si>
    <t>Civil</t>
  </si>
  <si>
    <t>SHOP 1113</t>
  </si>
  <si>
    <t>SHOP 1106</t>
  </si>
  <si>
    <t>SHOP TR26</t>
  </si>
  <si>
    <t>SHOP 1410</t>
  </si>
  <si>
    <t>SHOP 1606</t>
  </si>
  <si>
    <t>071015</t>
  </si>
  <si>
    <t>SHOP 701</t>
  </si>
  <si>
    <t>081080</t>
  </si>
  <si>
    <t>SHOP 822</t>
  </si>
  <si>
    <t>081081</t>
  </si>
  <si>
    <t>SHOP 823</t>
  </si>
  <si>
    <t>SHOP 1539</t>
  </si>
  <si>
    <t>SHOP 1540</t>
  </si>
  <si>
    <t>SHOP 1542</t>
  </si>
  <si>
    <t>SHOP 1543</t>
  </si>
  <si>
    <t>SHOP 1544</t>
  </si>
  <si>
    <t>SHOP 1545</t>
  </si>
  <si>
    <t>26-2400</t>
  </si>
  <si>
    <t>Information Tech</t>
  </si>
  <si>
    <t>SHOP 1623</t>
  </si>
  <si>
    <t>26-5200</t>
  </si>
  <si>
    <t>Enforcement Suport</t>
  </si>
  <si>
    <t>081086</t>
  </si>
  <si>
    <t>SHOP 835</t>
  </si>
  <si>
    <t>SHOP 2114</t>
  </si>
  <si>
    <t>M60 SOENF.SAR</t>
  </si>
  <si>
    <t>26-4650</t>
  </si>
  <si>
    <t>SAR Post 631</t>
  </si>
  <si>
    <t>SHOP 1624</t>
  </si>
  <si>
    <t>001353</t>
  </si>
  <si>
    <t>021103</t>
  </si>
  <si>
    <t>051004</t>
  </si>
  <si>
    <t>SHOP 207</t>
  </si>
  <si>
    <t>051039</t>
  </si>
  <si>
    <t>061055</t>
  </si>
  <si>
    <t>ATV3</t>
  </si>
  <si>
    <t>061056</t>
  </si>
  <si>
    <t>ATV4</t>
  </si>
  <si>
    <t>SHOP 2303</t>
  </si>
  <si>
    <t>UCMISC (fuel)</t>
  </si>
  <si>
    <t>MCSOMISC</t>
  </si>
  <si>
    <t>PATROLVEH - Patrol repl</t>
  </si>
  <si>
    <t>NON</t>
  </si>
  <si>
    <t>70-9000</t>
  </si>
  <si>
    <t>Emergency Management</t>
  </si>
  <si>
    <t>T1</t>
  </si>
  <si>
    <t>M10 EM LOGI CGF</t>
  </si>
  <si>
    <t>70-9050</t>
  </si>
  <si>
    <t>EMERGENCY MANAGEMENT WAREHOUSE AND LOGISTICS</t>
  </si>
  <si>
    <t>Subtotal:</t>
  </si>
  <si>
    <t>Fleet Rates</t>
  </si>
  <si>
    <t>FY 2025</t>
  </si>
  <si>
    <t>FY 2024</t>
  </si>
  <si>
    <t>FY 2023</t>
  </si>
  <si>
    <t>FY 2022</t>
  </si>
  <si>
    <t>Shop Rate Hr</t>
  </si>
  <si>
    <t>Overhead (annual)</t>
  </si>
  <si>
    <t>Overhead 2 (annual)</t>
  </si>
  <si>
    <t>Replacement Admin</t>
  </si>
  <si>
    <t xml:space="preserve">Fuel Mark Up </t>
  </si>
  <si>
    <t>Parts Mark Up</t>
  </si>
  <si>
    <t>Commercial 
(Vended) Mark Up</t>
  </si>
  <si>
    <t>FY 2025
Mileage Rate</t>
  </si>
  <si>
    <t>FY 2025
Annual Base</t>
  </si>
  <si>
    <t>Diff in 
Mileage Rate</t>
  </si>
  <si>
    <t>Diff in 
Annual Base</t>
  </si>
  <si>
    <t>% Change</t>
  </si>
  <si>
    <t>SEDAN, SUBCOMPACT/COMPACT</t>
  </si>
  <si>
    <t>SEDAN, MIDSIZE</t>
  </si>
  <si>
    <t>SEDAN, FULLSIZE</t>
  </si>
  <si>
    <t>SEDAN, PATROL</t>
  </si>
  <si>
    <t>PATROL AWD PPV SUV</t>
  </si>
  <si>
    <t>MINIVAN/CARGO</t>
  </si>
  <si>
    <t>PICKUP, 1/2 T. 4X4 EXT/CREW CAB</t>
  </si>
  <si>
    <t>PICKUP, 3/4 T. EXT. CAB</t>
  </si>
  <si>
    <t>PICKUP, COMPACT 4X4 EXT CAB/QUAD CAB</t>
  </si>
  <si>
    <t>PICKUP, 3/4 / 1T T. 4X4 EXT/CREW CAB</t>
  </si>
  <si>
    <t>ACTUAL Mileage</t>
  </si>
  <si>
    <t>N/A</t>
  </si>
  <si>
    <t>UT - COMPACT 4WD/AWD (ESCAPE/JOURNEY)</t>
  </si>
  <si>
    <t>VAN/CARGO up to 1T</t>
  </si>
  <si>
    <t>VAN, 8-PASS</t>
  </si>
  <si>
    <t>VAN, 15-PASS</t>
  </si>
  <si>
    <t>VAN, 15-PASS S.O. TRANSPORT</t>
  </si>
  <si>
    <t>B</t>
  </si>
  <si>
    <t>L</t>
  </si>
  <si>
    <t>Replacement Admin
[Col L]</t>
  </si>
  <si>
    <t>End of Page</t>
  </si>
  <si>
    <t>End of Document</t>
  </si>
  <si>
    <t>COMBINED TOTAL (60411)</t>
  </si>
  <si>
    <t>081113</t>
  </si>
  <si>
    <t>TBD</t>
  </si>
  <si>
    <t>M15 INVG-PPB</t>
  </si>
  <si>
    <t>ASD-Juv Accountability &amp; Cmty Svc</t>
  </si>
  <si>
    <t>AT1</t>
  </si>
  <si>
    <t>AT2</t>
  </si>
  <si>
    <t>CH6</t>
  </si>
  <si>
    <t>CH7</t>
  </si>
  <si>
    <t>H13-A1</t>
  </si>
  <si>
    <t>H13-A2</t>
  </si>
  <si>
    <t>H13-A3</t>
  </si>
  <si>
    <t>H13-A4</t>
  </si>
  <si>
    <t>H13-A6</t>
  </si>
  <si>
    <t>L16</t>
  </si>
  <si>
    <t>L16-A1</t>
  </si>
  <si>
    <t>N19</t>
  </si>
  <si>
    <t>N20</t>
  </si>
  <si>
    <t>S129</t>
  </si>
  <si>
    <t>U34</t>
  </si>
  <si>
    <t>U35</t>
  </si>
  <si>
    <t>30-2300</t>
  </si>
  <si>
    <t>Animal Client Services</t>
  </si>
  <si>
    <t>L13-A1</t>
  </si>
  <si>
    <t>L13-A2</t>
  </si>
  <si>
    <t>HEALTH PREVENTION AND PROMOTION/TOBACCO</t>
  </si>
  <si>
    <t>051023</t>
  </si>
  <si>
    <t>SHOP 2408</t>
  </si>
  <si>
    <t>051022</t>
  </si>
  <si>
    <t>26-4050</t>
  </si>
  <si>
    <t>SWAT</t>
  </si>
  <si>
    <t>051040</t>
  </si>
  <si>
    <t>SHOP 2500</t>
  </si>
  <si>
    <t>SHOP 2501</t>
  </si>
  <si>
    <t>SHOP 2502</t>
  </si>
  <si>
    <t>SHOP 2503</t>
  </si>
  <si>
    <t>TBD 2025</t>
  </si>
  <si>
    <t>051026</t>
  </si>
  <si>
    <t>SHOP 2305</t>
  </si>
  <si>
    <t>051024</t>
  </si>
  <si>
    <t>SHOP 1514</t>
  </si>
  <si>
    <t>SHOP 1409</t>
  </si>
  <si>
    <t>081031</t>
  </si>
  <si>
    <t>081029</t>
  </si>
  <si>
    <t>061090</t>
  </si>
  <si>
    <t>E237121</t>
  </si>
  <si>
    <t>T6</t>
  </si>
  <si>
    <t>Prophet Motor Pool</t>
  </si>
  <si>
    <t>E287504</t>
  </si>
  <si>
    <t xml:space="preserve">22-1800 </t>
  </si>
  <si>
    <t>E288453</t>
  </si>
  <si>
    <t>S130</t>
  </si>
  <si>
    <t>S131</t>
  </si>
  <si>
    <t>S125</t>
  </si>
  <si>
    <t>Q125</t>
  </si>
  <si>
    <t>Q130</t>
  </si>
  <si>
    <t>Q131</t>
  </si>
  <si>
    <t>Q129</t>
  </si>
  <si>
    <t>Q126</t>
  </si>
  <si>
    <t>Q109</t>
  </si>
  <si>
    <t xml:space="preserve">30-1800 </t>
  </si>
  <si>
    <t>MISCROAD</t>
  </si>
  <si>
    <t>DISTRICT4</t>
  </si>
  <si>
    <t>DIST4FUEL</t>
  </si>
  <si>
    <t>ESSUPPLY1</t>
  </si>
  <si>
    <t>FY 2026 Published Fleet Internal Service Charges</t>
  </si>
  <si>
    <t>FY 2025 Adopted Fleet Internal Service Charges</t>
  </si>
  <si>
    <t>VARIANCE Between FY 2026 &amp; 2025</t>
  </si>
  <si>
    <t>End of variance table</t>
  </si>
  <si>
    <t>End of Fleet Summary sheet</t>
  </si>
  <si>
    <t>FY 2026</t>
  </si>
  <si>
    <t>FY 2026
Mileage Rate</t>
  </si>
  <si>
    <t>FY 2026
Annual Base</t>
  </si>
  <si>
    <t>End of Fleet Rates table</t>
  </si>
  <si>
    <t>End of Mileage Rate Table</t>
  </si>
  <si>
    <t>Fleet Budget by Vehicle</t>
  </si>
  <si>
    <t>This workbook contains Fleet Service's internal service charges for FY 2026 budget request.</t>
  </si>
  <si>
    <r>
      <rPr>
        <b/>
        <sz val="11"/>
        <color theme="1"/>
        <rFont val="Calibri"/>
        <family val="2"/>
      </rPr>
      <t xml:space="preserve">Please notify dca.budget@multco.us if you plan to budget a different amount and provide detail with explanation.  </t>
    </r>
    <r>
      <rPr>
        <sz val="11"/>
        <color theme="1"/>
        <rFont val="Calibri"/>
        <family val="2"/>
      </rPr>
      <t>You may be directed to Fleet Service Division for follow up, however, the DCA Budget Hub should be the initial point of contact to better align DCA and client departments' budgets in the final submissions to the Budget Office.</t>
    </r>
  </si>
  <si>
    <t>FY 2026 Fleet Summary View</t>
  </si>
  <si>
    <t xml:space="preserve">Total amount departments should budget for Fleet Service internal services in FY 2026 under Cost Element 60411, totaled by department in column V. </t>
  </si>
  <si>
    <t>FY 2026 Fleet Department Detail worksheet</t>
  </si>
  <si>
    <t>FY 2026 Fleet Rates</t>
  </si>
  <si>
    <t>End of Fleet Budget by Vehicle table</t>
  </si>
  <si>
    <t>End of previous year (fiscal year 2025) Fleet Services adopted budget table</t>
  </si>
  <si>
    <t>FY 2024
Mileage Rate</t>
  </si>
  <si>
    <t>FY 2024
Annual Base</t>
  </si>
  <si>
    <t>Fleet Svcs FY 2026 to FY 2025
Amount ∆</t>
  </si>
  <si>
    <t>Fleet Svcs FY 2026 to FY2025
% ∆</t>
  </si>
  <si>
    <t>Fleet Repl FY 2026 to FY 2025 Amount ∆</t>
  </si>
  <si>
    <t>Fleet Repl FY 2026 to FY 2025 % ∆</t>
  </si>
  <si>
    <t>Grand Total FY 2026 to FY 2025 Amount ∆</t>
  </si>
  <si>
    <t>Grand Total FY 2026 to FY 2025 % ∆</t>
  </si>
  <si>
    <t>End of FY 2026 Fleet Published Rate table</t>
  </si>
  <si>
    <t>FY2026 FLEET SERVICES TOTAL</t>
  </si>
  <si>
    <t>Mileage Rates</t>
  </si>
  <si>
    <t>Annual Replacement Vehicle</t>
  </si>
  <si>
    <t>Annial Replacement Upfit</t>
  </si>
  <si>
    <t>FY 2026 Total Replacement</t>
  </si>
  <si>
    <t>Annual Replacement Upfit</t>
  </si>
  <si>
    <t xml:space="preserve">Capital / Upfit to Put Into Service </t>
  </si>
  <si>
    <t>NA</t>
  </si>
  <si>
    <t>Class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</si>
</sst>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0_);_(&quot;$&quot;* \(#,##0.00\);_(&quot;$&quot;* &quot;-&quot;??.00_);_(@_)"/>
    <numFmt numFmtId="168" formatCode="_(&quot;$&quot;* #,##0.000_);_(&quot;$&quot;* \(#,##0.000\);_(&quot;$&quot;* &quot;-&quot;??.000_);_(@_)"/>
    <numFmt numFmtId="169" formatCode="&quot;$&quot;#,##0"/>
    <numFmt numFmtId="170" formatCode="&quot;$&quot;#,##0.00"/>
    <numFmt numFmtId="171" formatCode="m\-yyyy"/>
    <numFmt numFmtId="172" formatCode="\$#,##0.00"/>
  </numFmts>
  <fonts count="27" x14ac:knownFonts="1">
    <font>
      <sz val="11"/>
      <color theme="1"/>
      <name val="Calibri"/>
      <family val="2"/>
      <scheme val="minor"/>
    </font>
    <font>
      <sz val="11"/>
      <color theme="1"/>
      <name val="Calibri"/>
      <family val="2"/>
      <scheme val="minor"/>
    </font>
    <font>
      <b/>
      <u/>
      <sz val="16"/>
      <color theme="1"/>
      <name val="Calibri"/>
      <family val="2"/>
    </font>
    <font>
      <sz val="11"/>
      <color theme="1"/>
      <name val="Calibri"/>
      <family val="2"/>
    </font>
    <font>
      <b/>
      <sz val="11"/>
      <color theme="1"/>
      <name val="Calibri"/>
      <family val="2"/>
    </font>
    <font>
      <b/>
      <sz val="16"/>
      <color theme="1"/>
      <name val="Calibri"/>
      <family val="2"/>
    </font>
    <font>
      <b/>
      <sz val="12"/>
      <color theme="1"/>
      <name val="Calibri"/>
      <family val="2"/>
    </font>
    <font>
      <sz val="12"/>
      <color rgb="FFFF0000"/>
      <name val="Calibri"/>
      <family val="2"/>
    </font>
    <font>
      <b/>
      <sz val="14"/>
      <color theme="1"/>
      <name val="Arial"/>
      <family val="2"/>
    </font>
    <font>
      <sz val="12"/>
      <color theme="1"/>
      <name val="Arial"/>
      <family val="2"/>
    </font>
    <font>
      <b/>
      <sz val="12"/>
      <color rgb="FFFFFFFF"/>
      <name val="Arial"/>
      <family val="2"/>
    </font>
    <font>
      <b/>
      <sz val="12"/>
      <color theme="0"/>
      <name val="Arial"/>
      <family val="2"/>
    </font>
    <font>
      <b/>
      <sz val="12"/>
      <color theme="1"/>
      <name val="Arial"/>
      <family val="2"/>
    </font>
    <font>
      <b/>
      <sz val="12"/>
      <color theme="0"/>
      <name val="Calibri"/>
      <family val="2"/>
    </font>
    <font>
      <sz val="11"/>
      <name val="Calibri"/>
      <family val="2"/>
    </font>
    <font>
      <b/>
      <sz val="12"/>
      <color rgb="FFFFFFFF"/>
      <name val="Calibri"/>
      <family val="2"/>
    </font>
    <font>
      <sz val="11"/>
      <color rgb="FF000000"/>
      <name val="Calibri"/>
      <family val="2"/>
    </font>
    <font>
      <sz val="9"/>
      <color theme="1"/>
      <name val="Calibri"/>
      <family val="2"/>
    </font>
    <font>
      <sz val="12"/>
      <color theme="1"/>
      <name val="Calibri"/>
      <family val="2"/>
    </font>
    <font>
      <sz val="11"/>
      <color rgb="FF000000"/>
      <name val="Arial"/>
      <family val="2"/>
    </font>
    <font>
      <sz val="12"/>
      <color rgb="FF7F7F7F"/>
      <name val="Calibri"/>
      <family val="2"/>
    </font>
    <font>
      <b/>
      <sz val="14"/>
      <name val="Arial"/>
      <family val="2"/>
    </font>
    <font>
      <b/>
      <sz val="18"/>
      <color theme="1"/>
      <name val="Calibri"/>
      <family val="2"/>
    </font>
    <font>
      <sz val="10"/>
      <color theme="1"/>
      <name val="Arial"/>
      <family val="2"/>
    </font>
    <font>
      <b/>
      <sz val="11"/>
      <color theme="1"/>
      <name val="Calibri"/>
      <family val="2"/>
      <scheme val="minor"/>
    </font>
    <font>
      <b/>
      <sz val="11"/>
      <color rgb="FF000000"/>
      <name val="Calibri"/>
      <family val="2"/>
    </font>
    <font>
      <b/>
      <sz val="9"/>
      <color theme="1"/>
      <name val="Calibri"/>
      <family val="2"/>
    </font>
  </fonts>
  <fills count="3">
    <fill>
      <patternFill patternType="none"/>
    </fill>
    <fill>
      <patternFill patternType="gray125"/>
    </fill>
    <fill>
      <patternFill patternType="solid">
        <fgColor theme="0"/>
        <bgColor theme="0"/>
      </patternFill>
    </fill>
  </fills>
  <borders count="4">
    <border>
      <left/>
      <right/>
      <top/>
      <bottom/>
      <diagonal/>
    </border>
    <border>
      <left/>
      <right style="thin">
        <color theme="0"/>
      </right>
      <top style="thin">
        <color theme="0"/>
      </top>
      <bottom/>
      <diagonal/>
    </border>
    <border>
      <left/>
      <right/>
      <top style="thin">
        <color theme="0"/>
      </top>
      <bottom/>
      <diagonal/>
    </border>
    <border>
      <left style="thin">
        <color theme="0"/>
      </left>
      <right/>
      <top/>
      <bottom/>
      <diagonal/>
    </border>
  </borders>
  <cellStyleXfs count="2">
    <xf numFmtId="0" fontId="0" fillId="0" borderId="0"/>
    <xf numFmtId="43" fontId="1" fillId="0" borderId="0" applyFont="0" applyFill="0" applyBorder="0" applyAlignment="0" applyProtection="0"/>
  </cellStyleXfs>
  <cellXfs count="126">
    <xf numFmtId="0" fontId="0" fillId="0" borderId="0" xfId="0"/>
    <xf numFmtId="0" fontId="2" fillId="2" borderId="0" xfId="0" applyFont="1" applyFill="1" applyBorder="1"/>
    <xf numFmtId="0" fontId="3" fillId="2" borderId="0" xfId="0" applyFont="1" applyFill="1" applyBorder="1"/>
    <xf numFmtId="0" fontId="0" fillId="0" borderId="0" xfId="0" applyFont="1" applyAlignment="1"/>
    <xf numFmtId="0" fontId="4" fillId="2" borderId="0" xfId="0" applyFont="1" applyFill="1" applyBorder="1" applyAlignment="1">
      <alignment vertical="top" wrapText="1"/>
    </xf>
    <xf numFmtId="0" fontId="5" fillId="2" borderId="0" xfId="0" applyFont="1" applyFill="1" applyBorder="1" applyAlignment="1">
      <alignment vertical="center"/>
    </xf>
    <xf numFmtId="0" fontId="3" fillId="2" borderId="0" xfId="0" applyFont="1" applyFill="1" applyBorder="1" applyAlignment="1">
      <alignment vertical="center"/>
    </xf>
    <xf numFmtId="0" fontId="3" fillId="2" borderId="0" xfId="0" applyFont="1" applyFill="1" applyBorder="1" applyAlignment="1">
      <alignment wrapText="1"/>
    </xf>
    <xf numFmtId="0" fontId="7" fillId="2" borderId="0" xfId="0" applyFont="1" applyFill="1" applyBorder="1"/>
    <xf numFmtId="0" fontId="6" fillId="2" borderId="0" xfId="0" applyFont="1" applyFill="1" applyBorder="1"/>
    <xf numFmtId="0" fontId="9" fillId="0" borderId="0" xfId="0" applyFont="1" applyAlignment="1">
      <alignment horizontal="center" vertical="center" wrapText="1"/>
    </xf>
    <xf numFmtId="0" fontId="9" fillId="0" borderId="0" xfId="0" applyFont="1" applyAlignment="1">
      <alignment vertical="center"/>
    </xf>
    <xf numFmtId="0" fontId="9" fillId="0" borderId="0" xfId="0" applyFont="1"/>
    <xf numFmtId="164" fontId="9" fillId="0" borderId="0" xfId="0" applyNumberFormat="1" applyFont="1"/>
    <xf numFmtId="165" fontId="9" fillId="0" borderId="0" xfId="0" applyNumberFormat="1" applyFont="1"/>
    <xf numFmtId="5" fontId="9" fillId="0" borderId="0" xfId="0" applyNumberFormat="1" applyFont="1"/>
    <xf numFmtId="10" fontId="9" fillId="0" borderId="0" xfId="0" applyNumberFormat="1" applyFont="1"/>
    <xf numFmtId="44" fontId="9" fillId="0" borderId="0" xfId="0" applyNumberFormat="1" applyFont="1"/>
    <xf numFmtId="167" fontId="9" fillId="0" borderId="0" xfId="0" applyNumberFormat="1" applyFont="1"/>
    <xf numFmtId="9" fontId="9" fillId="0" borderId="0" xfId="0" applyNumberFormat="1" applyFont="1"/>
    <xf numFmtId="164" fontId="8" fillId="0" borderId="0" xfId="0" applyNumberFormat="1" applyFont="1" applyAlignment="1">
      <alignment horizontal="left" vertical="center"/>
    </xf>
    <xf numFmtId="165" fontId="8" fillId="0" borderId="0" xfId="0" applyNumberFormat="1" applyFont="1" applyAlignment="1">
      <alignment horizontal="left" vertical="center"/>
    </xf>
    <xf numFmtId="168" fontId="9" fillId="0" borderId="0" xfId="0" applyNumberFormat="1" applyFont="1"/>
    <xf numFmtId="165" fontId="9" fillId="0" borderId="0" xfId="0" applyNumberFormat="1" applyFont="1" applyAlignment="1">
      <alignment vertical="center"/>
    </xf>
    <xf numFmtId="166" fontId="9" fillId="0" borderId="0" xfId="0" applyNumberFormat="1" applyFont="1"/>
    <xf numFmtId="0" fontId="3" fillId="0" borderId="0" xfId="0" applyFont="1"/>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left"/>
    </xf>
    <xf numFmtId="3" fontId="3" fillId="0" borderId="0" xfId="0" applyNumberFormat="1" applyFont="1"/>
    <xf numFmtId="169" fontId="3" fillId="0" borderId="0" xfId="0" applyNumberFormat="1" applyFont="1"/>
    <xf numFmtId="0" fontId="18" fillId="0" borderId="0" xfId="0" applyFont="1" applyAlignment="1">
      <alignment horizontal="left"/>
    </xf>
    <xf numFmtId="10" fontId="18" fillId="0" borderId="0" xfId="0" applyNumberFormat="1" applyFont="1" applyAlignment="1">
      <alignment horizontal="right" vertical="top"/>
    </xf>
    <xf numFmtId="10" fontId="18" fillId="0" borderId="0" xfId="0" applyNumberFormat="1" applyFont="1" applyAlignment="1">
      <alignment horizontal="left" vertical="top"/>
    </xf>
    <xf numFmtId="0" fontId="18" fillId="0" borderId="0" xfId="0" applyFont="1" applyAlignment="1">
      <alignment horizontal="left" vertical="top"/>
    </xf>
    <xf numFmtId="0" fontId="18" fillId="0" borderId="0" xfId="0" applyFont="1" applyAlignment="1">
      <alignment horizontal="left" vertical="top" wrapText="1"/>
    </xf>
    <xf numFmtId="0" fontId="19" fillId="0" borderId="0" xfId="0" applyFont="1"/>
    <xf numFmtId="0" fontId="19" fillId="0" borderId="0" xfId="0" applyFont="1" applyAlignment="1">
      <alignment horizontal="center"/>
    </xf>
    <xf numFmtId="0" fontId="18" fillId="0" borderId="0" xfId="0" applyFont="1"/>
    <xf numFmtId="1" fontId="18" fillId="0" borderId="0" xfId="0" applyNumberFormat="1" applyFont="1" applyAlignment="1">
      <alignment vertical="top"/>
    </xf>
    <xf numFmtId="164" fontId="17" fillId="0" borderId="0" xfId="1" applyNumberFormat="1" applyFont="1" applyAlignment="1">
      <alignment horizontal="center"/>
    </xf>
    <xf numFmtId="164" fontId="17" fillId="0" borderId="0" xfId="1" applyNumberFormat="1" applyFont="1"/>
    <xf numFmtId="164" fontId="17" fillId="0" borderId="0" xfId="1" applyNumberFormat="1" applyFont="1" applyAlignment="1">
      <alignment horizontal="left"/>
    </xf>
    <xf numFmtId="164" fontId="17" fillId="0" borderId="0" xfId="1" applyNumberFormat="1" applyFont="1" applyAlignment="1">
      <alignment horizontal="center" vertical="center"/>
    </xf>
    <xf numFmtId="164" fontId="17" fillId="0" borderId="0" xfId="1" applyNumberFormat="1" applyFont="1" applyAlignment="1">
      <alignment horizontal="right"/>
    </xf>
    <xf numFmtId="164" fontId="0" fillId="0" borderId="0" xfId="1" applyNumberFormat="1" applyFont="1" applyAlignment="1"/>
    <xf numFmtId="0" fontId="14" fillId="0" borderId="1" xfId="0" applyFont="1" applyBorder="1"/>
    <xf numFmtId="0" fontId="14" fillId="0" borderId="2" xfId="0" applyFont="1" applyBorder="1"/>
    <xf numFmtId="0" fontId="15"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169" fontId="13" fillId="0" borderId="0" xfId="0" applyNumberFormat="1"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left"/>
    </xf>
    <xf numFmtId="0" fontId="3" fillId="0" borderId="0" xfId="0" applyFont="1" applyFill="1" applyBorder="1" applyAlignment="1">
      <alignment horizontal="center" vertical="center"/>
    </xf>
    <xf numFmtId="3" fontId="3" fillId="0" borderId="0" xfId="0" applyNumberFormat="1" applyFont="1" applyFill="1" applyBorder="1"/>
    <xf numFmtId="169" fontId="3" fillId="0" borderId="0" xfId="0" applyNumberFormat="1" applyFont="1" applyFill="1" applyBorder="1"/>
    <xf numFmtId="170" fontId="3" fillId="0" borderId="0" xfId="0" applyNumberFormat="1" applyFont="1" applyFill="1" applyBorder="1"/>
    <xf numFmtId="169" fontId="3" fillId="0" borderId="0" xfId="0" applyNumberFormat="1" applyFont="1" applyFill="1" applyBorder="1" applyAlignment="1"/>
    <xf numFmtId="0" fontId="3" fillId="0" borderId="0" xfId="0" quotePrefix="1" applyFont="1" applyFill="1" applyBorder="1" applyAlignment="1">
      <alignment horizontal="center"/>
    </xf>
    <xf numFmtId="0" fontId="3" fillId="0" borderId="0" xfId="0" applyFont="1" applyFill="1" applyBorder="1"/>
    <xf numFmtId="0" fontId="16" fillId="0" borderId="0" xfId="0" applyFont="1" applyFill="1" applyBorder="1" applyAlignment="1">
      <alignment horizontal="center"/>
    </xf>
    <xf numFmtId="0" fontId="16" fillId="0" borderId="0" xfId="0" applyFont="1" applyFill="1" applyBorder="1"/>
    <xf numFmtId="0" fontId="16" fillId="0" borderId="0" xfId="0" applyFont="1" applyFill="1" applyBorder="1" applyAlignment="1">
      <alignment horizontal="left"/>
    </xf>
    <xf numFmtId="49" fontId="16" fillId="0" borderId="0" xfId="0" applyNumberFormat="1" applyFont="1" applyFill="1" applyBorder="1" applyAlignment="1">
      <alignment horizontal="left"/>
    </xf>
    <xf numFmtId="0" fontId="16" fillId="0" borderId="0" xfId="0" quotePrefix="1" applyFont="1" applyFill="1" applyBorder="1" applyAlignment="1">
      <alignment horizontal="center"/>
    </xf>
    <xf numFmtId="0" fontId="3" fillId="0" borderId="0" xfId="0" applyFont="1" applyFill="1" applyBorder="1" applyAlignment="1"/>
    <xf numFmtId="3"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170" fontId="3" fillId="0" borderId="0" xfId="0" applyNumberFormat="1" applyFont="1" applyFill="1" applyBorder="1" applyAlignment="1">
      <alignment horizontal="right"/>
    </xf>
    <xf numFmtId="171" fontId="16" fillId="0" borderId="0" xfId="0" applyNumberFormat="1" applyFont="1" applyFill="1" applyBorder="1" applyAlignment="1">
      <alignment horizontal="center"/>
    </xf>
    <xf numFmtId="49" fontId="16" fillId="0" borderId="0" xfId="0" applyNumberFormat="1" applyFont="1" applyFill="1" applyBorder="1"/>
    <xf numFmtId="7" fontId="16" fillId="0" borderId="0" xfId="0" applyNumberFormat="1" applyFont="1" applyFill="1" applyBorder="1"/>
    <xf numFmtId="172" fontId="3" fillId="0" borderId="0" xfId="0" applyNumberFormat="1" applyFont="1" applyFill="1" applyBorder="1" applyAlignment="1">
      <alignment horizontal="center"/>
    </xf>
    <xf numFmtId="3" fontId="16" fillId="0" borderId="0" xfId="0" applyNumberFormat="1" applyFont="1" applyFill="1" applyBorder="1" applyAlignment="1">
      <alignment horizontal="right"/>
    </xf>
    <xf numFmtId="169" fontId="16" fillId="0" borderId="0" xfId="0" applyNumberFormat="1" applyFont="1" applyFill="1" applyBorder="1" applyAlignment="1">
      <alignment horizontal="right"/>
    </xf>
    <xf numFmtId="170" fontId="16" fillId="0" borderId="0" xfId="0" applyNumberFormat="1" applyFont="1" applyFill="1" applyBorder="1" applyAlignment="1">
      <alignment horizontal="right"/>
    </xf>
    <xf numFmtId="0" fontId="4" fillId="0" borderId="0" xfId="0" applyFont="1" applyFill="1" applyBorder="1" applyAlignment="1">
      <alignment horizontal="center"/>
    </xf>
    <xf numFmtId="0" fontId="4" fillId="0" borderId="0" xfId="0" applyFont="1" applyFill="1" applyBorder="1"/>
    <xf numFmtId="0" fontId="4" fillId="0" borderId="0" xfId="0" applyFont="1" applyFill="1" applyBorder="1" applyAlignment="1">
      <alignment horizontal="center" vertical="center"/>
    </xf>
    <xf numFmtId="0" fontId="4" fillId="0" borderId="0" xfId="0" applyFont="1" applyFill="1" applyBorder="1" applyAlignment="1">
      <alignment horizontal="right"/>
    </xf>
    <xf numFmtId="170" fontId="4" fillId="0" borderId="0" xfId="0" applyNumberFormat="1" applyFont="1" applyFill="1" applyBorder="1"/>
    <xf numFmtId="3" fontId="13" fillId="0" borderId="0" xfId="0" applyNumberFormat="1" applyFont="1" applyFill="1" applyBorder="1" applyAlignment="1">
      <alignment horizontal="center" vertical="center" wrapText="1"/>
    </xf>
    <xf numFmtId="0" fontId="13" fillId="0" borderId="0" xfId="0" applyFont="1" applyFill="1" applyBorder="1" applyAlignment="1">
      <alignment vertical="center" wrapText="1"/>
    </xf>
    <xf numFmtId="1" fontId="18" fillId="0" borderId="0" xfId="0" applyNumberFormat="1" applyFont="1" applyFill="1" applyBorder="1"/>
    <xf numFmtId="6" fontId="18" fillId="0" borderId="0" xfId="0" applyNumberFormat="1" applyFont="1" applyFill="1" applyBorder="1" applyAlignment="1">
      <alignment horizontal="center"/>
    </xf>
    <xf numFmtId="9" fontId="18" fillId="0" borderId="0" xfId="0" applyNumberFormat="1" applyFont="1" applyFill="1" applyBorder="1" applyAlignment="1">
      <alignment horizontal="center"/>
    </xf>
    <xf numFmtId="1" fontId="18" fillId="0" borderId="0" xfId="0" applyNumberFormat="1" applyFont="1" applyFill="1" applyBorder="1" applyAlignment="1">
      <alignment wrapText="1"/>
    </xf>
    <xf numFmtId="1" fontId="18" fillId="0" borderId="0" xfId="0" applyNumberFormat="1" applyFont="1" applyFill="1" applyBorder="1" applyAlignment="1">
      <alignment horizontal="center"/>
    </xf>
    <xf numFmtId="8" fontId="18" fillId="0" borderId="0" xfId="0" applyNumberFormat="1" applyFont="1" applyFill="1" applyBorder="1" applyAlignment="1">
      <alignment horizontal="center"/>
    </xf>
    <xf numFmtId="6" fontId="20" fillId="0" borderId="0" xfId="0" applyNumberFormat="1" applyFont="1" applyFill="1" applyBorder="1" applyAlignment="1">
      <alignment horizontal="center"/>
    </xf>
    <xf numFmtId="9" fontId="20" fillId="0" borderId="0" xfId="0" applyNumberFormat="1" applyFont="1" applyFill="1" applyBorder="1" applyAlignment="1">
      <alignment horizontal="center"/>
    </xf>
    <xf numFmtId="0" fontId="8" fillId="0" borderId="3" xfId="0" applyFont="1" applyBorder="1" applyAlignment="1">
      <alignment horizontal="left" vertical="center"/>
    </xf>
    <xf numFmtId="0" fontId="8" fillId="0" borderId="0" xfId="0" applyFont="1" applyBorder="1" applyAlignment="1">
      <alignment horizontal="left" vertical="center"/>
    </xf>
    <xf numFmtId="0" fontId="10" fillId="0" borderId="0" xfId="0" applyFont="1" applyFill="1" applyBorder="1" applyAlignment="1">
      <alignment horizontal="center" vertical="center" wrapText="1"/>
    </xf>
    <xf numFmtId="164" fontId="11" fillId="0" borderId="0" xfId="0" applyNumberFormat="1" applyFont="1" applyFill="1" applyBorder="1" applyAlignment="1">
      <alignment horizontal="center" vertical="center" wrapText="1"/>
    </xf>
    <xf numFmtId="165" fontId="11" fillId="0" borderId="0" xfId="0" applyNumberFormat="1" applyFont="1" applyFill="1" applyBorder="1" applyAlignment="1">
      <alignment horizontal="center" vertical="center" wrapText="1"/>
    </xf>
    <xf numFmtId="165" fontId="10" fillId="0" borderId="0" xfId="0" applyNumberFormat="1" applyFont="1" applyFill="1" applyBorder="1" applyAlignment="1">
      <alignment horizontal="center" vertical="center" wrapText="1"/>
    </xf>
    <xf numFmtId="164" fontId="9" fillId="0" borderId="0" xfId="0" applyNumberFormat="1" applyFont="1" applyFill="1" applyBorder="1"/>
    <xf numFmtId="5" fontId="9" fillId="0" borderId="0" xfId="0" applyNumberFormat="1" applyFont="1" applyFill="1" applyBorder="1"/>
    <xf numFmtId="10" fontId="12" fillId="0" borderId="0" xfId="0" applyNumberFormat="1" applyFont="1" applyFill="1" applyBorder="1"/>
    <xf numFmtId="164" fontId="12" fillId="0" borderId="0" xfId="0" applyNumberFormat="1" applyFont="1" applyFill="1" applyBorder="1" applyAlignment="1">
      <alignment horizontal="right"/>
    </xf>
    <xf numFmtId="164" fontId="12" fillId="0" borderId="0" xfId="0" applyNumberFormat="1" applyFont="1" applyFill="1" applyBorder="1"/>
    <xf numFmtId="5" fontId="12" fillId="0" borderId="0" xfId="0" applyNumberFormat="1" applyFont="1" applyFill="1" applyBorder="1"/>
    <xf numFmtId="166" fontId="12" fillId="0" borderId="0" xfId="0" applyNumberFormat="1" applyFont="1" applyFill="1" applyBorder="1"/>
    <xf numFmtId="0" fontId="11" fillId="0" borderId="0" xfId="0" applyFont="1" applyFill="1" applyBorder="1" applyAlignment="1">
      <alignment horizontal="center" vertical="center" wrapText="1"/>
    </xf>
    <xf numFmtId="169" fontId="9" fillId="0" borderId="0" xfId="0" applyNumberFormat="1" applyFont="1" applyFill="1" applyBorder="1"/>
    <xf numFmtId="169" fontId="12" fillId="0" borderId="0" xfId="0" applyNumberFormat="1" applyFont="1" applyFill="1" applyBorder="1"/>
    <xf numFmtId="0" fontId="21" fillId="0" borderId="0" xfId="0" applyFont="1" applyAlignment="1">
      <alignment horizontal="center"/>
    </xf>
    <xf numFmtId="0" fontId="0" fillId="0" borderId="0" xfId="0" applyFont="1" applyAlignment="1"/>
    <xf numFmtId="0" fontId="0" fillId="0" borderId="0" xfId="0" applyFont="1" applyFill="1" applyAlignment="1"/>
    <xf numFmtId="0" fontId="0" fillId="0" borderId="0" xfId="0" applyFont="1" applyAlignment="1"/>
    <xf numFmtId="0" fontId="0" fillId="0" borderId="0" xfId="0" applyFont="1" applyAlignment="1"/>
    <xf numFmtId="169" fontId="4" fillId="0" borderId="0" xfId="0" applyNumberFormat="1" applyFont="1" applyFill="1" applyBorder="1"/>
    <xf numFmtId="164" fontId="4" fillId="0" borderId="0" xfId="1" applyNumberFormat="1" applyFont="1" applyFill="1" applyBorder="1"/>
    <xf numFmtId="0" fontId="12" fillId="0" borderId="0" xfId="0" applyFont="1" applyAlignment="1">
      <alignment vertical="top"/>
    </xf>
    <xf numFmtId="0" fontId="22" fillId="0" borderId="0" xfId="0" applyFont="1"/>
    <xf numFmtId="0" fontId="23" fillId="0" borderId="0" xfId="0" applyFont="1"/>
    <xf numFmtId="0" fontId="4" fillId="0" borderId="0" xfId="0" applyFont="1"/>
    <xf numFmtId="169" fontId="25" fillId="0" borderId="0" xfId="0" applyNumberFormat="1" applyFont="1" applyFill="1" applyBorder="1" applyAlignment="1">
      <alignment horizontal="right"/>
    </xf>
    <xf numFmtId="164" fontId="26" fillId="0" borderId="0" xfId="1" applyNumberFormat="1" applyFont="1"/>
    <xf numFmtId="169" fontId="4" fillId="0" borderId="0" xfId="0" applyNumberFormat="1" applyFont="1"/>
    <xf numFmtId="0" fontId="24" fillId="0" borderId="0" xfId="0" applyFont="1" applyAlignment="1"/>
    <xf numFmtId="0" fontId="0" fillId="0" borderId="0" xfId="0" applyFont="1" applyAlignment="1">
      <alignment horizontal="center"/>
    </xf>
    <xf numFmtId="0" fontId="19" fillId="0" borderId="0" xfId="0" applyFont="1" applyAlignment="1">
      <alignment wrapText="1"/>
    </xf>
    <xf numFmtId="1" fontId="18" fillId="0" borderId="0" xfId="0" applyNumberFormat="1" applyFont="1" applyFill="1" applyBorder="1" applyAlignment="1">
      <alignment horizontal="center" wrapText="1"/>
    </xf>
    <xf numFmtId="0" fontId="0" fillId="0" borderId="0" xfId="0" applyFont="1" applyAlignment="1">
      <alignment wrapText="1"/>
    </xf>
  </cellXfs>
  <cellStyles count="2">
    <cellStyle name="Comma" xfId="1" builtinId="3"/>
    <cellStyle name="Normal" xfId="0" builtinId="0"/>
  </cellStyles>
  <dxfs count="118">
    <dxf>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center" textRotation="0"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Calibri"/>
        <family val="2"/>
        <scheme val="none"/>
      </font>
      <numFmt numFmtId="169" formatCode="&quot;$&quot;#,##0"/>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ont>
        <sz val="12"/>
        <name val="Arial"/>
        <family val="2"/>
        <scheme val="none"/>
      </font>
      <numFmt numFmtId="9" formatCode="&quot;$&quot;#,##0_);\(&quot;$&quot;#,##0\)"/>
      <fill>
        <patternFill patternType="none">
          <fgColor indexed="64"/>
          <bgColor indexed="65"/>
        </patternFill>
      </fill>
    </dxf>
    <dxf>
      <font>
        <sz val="12"/>
        <name val="Arial"/>
        <family val="2"/>
        <scheme val="none"/>
      </font>
      <fill>
        <patternFill patternType="none">
          <fgColor indexed="64"/>
          <bgColor indexed="65"/>
        </patternFill>
      </fill>
    </dxf>
    <dxf>
      <font>
        <b/>
        <i val="0"/>
        <strike val="0"/>
        <condense val="0"/>
        <extend val="0"/>
        <outline val="0"/>
        <shadow val="0"/>
        <u val="none"/>
        <vertAlign val="baseline"/>
        <sz val="12"/>
        <color theme="0"/>
        <name val="Arial"/>
        <family val="2"/>
        <scheme val="none"/>
      </font>
      <numFmt numFmtId="165" formatCode="_(&quot;$&quot;* #,##0_);_(&quot;$&quot;* \(#,##0\);_(&quot;$&quot;* &quot;-&quot;??_);_(@_)"/>
      <fill>
        <patternFill patternType="none">
          <fgColor indexed="64"/>
          <bgColor indexed="65"/>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Arial"/>
        <family val="2"/>
        <scheme val="none"/>
      </font>
      <numFmt numFmtId="165" formatCode="_(&quot;$&quot;* #,##0_);_(&quot;$&quot;* \(#,##0\);_(&quot;$&quot;* &quot;-&quot;??_);_(@_)"/>
      <fill>
        <patternFill patternType="none">
          <fgColor indexed="64"/>
          <bgColor indexed="65"/>
        </patternFill>
      </fill>
      <alignment horizontal="center" vertical="center" textRotation="0" wrapText="1" indent="0" justifyLastLine="0" shrinkToFit="0" readingOrder="0"/>
    </dxf>
    <dxf>
      <font>
        <sz val="12"/>
        <name val="Arial"/>
        <family val="2"/>
        <scheme val="none"/>
      </font>
      <numFmt numFmtId="9" formatCode="&quot;$&quot;#,##0_);\(&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9" formatCode="&quot;$&quot;#,##0_);\(&quot;$&quot;#,##0\)"/>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9" formatCode="&quot;$&quot;#,##0_);\(&quot;$&quot;#,##0\)"/>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Arial"/>
        <scheme val="none"/>
      </font>
      <numFmt numFmtId="165"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Arial"/>
        <scheme val="none"/>
      </font>
      <numFmt numFmtId="165"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9" formatCode="&quot;$&quot;#,##0_);\(&quot;$&quot;#,##0\)"/>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theme="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none"/>
      </font>
      <numFmt numFmtId="1"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scheme val="none"/>
      </font>
      <numFmt numFmtId="1"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2"/>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theme="0"/>
        </left>
        <right style="medium">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6" displayName="Table6" ref="A1:F8" totalsRowShown="0" headerRowDxfId="117" dataDxfId="116">
  <autoFilter ref="A1:F8" xr:uid="{00000000-0009-0000-0100-000006000000}"/>
  <tableColumns count="6">
    <tableColumn id="1" xr3:uid="{00000000-0010-0000-0000-000001000000}" name="Fleet Rates" dataDxfId="115"/>
    <tableColumn id="2" xr3:uid="{00000000-0010-0000-0000-000002000000}" name="FY 2026" dataDxfId="114"/>
    <tableColumn id="3" xr3:uid="{00000000-0010-0000-0000-000003000000}" name="FY 2025" dataDxfId="113"/>
    <tableColumn id="4" xr3:uid="{00000000-0010-0000-0000-000004000000}" name="FY 2024" dataDxfId="112"/>
    <tableColumn id="5" xr3:uid="{00000000-0010-0000-0000-000005000000}" name="FY 2023" dataDxfId="111"/>
    <tableColumn id="6" xr3:uid="{00000000-0010-0000-0000-000006000000}" name="FY 2022" dataDxfId="110"/>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e8" displayName="Table8" ref="A2:Y826" totalsRowShown="0" headerRowDxfId="25" dataDxfId="24">
  <autoFilter ref="A2:Y826" xr:uid="{00000000-0009-0000-0100-000008000000}"/>
  <tableColumns count="25">
    <tableColumn id="1" xr3:uid="{00000000-0010-0000-0A00-000001000000}" name="DEPT" dataDxfId="23"/>
    <tableColumn id="2" xr3:uid="{00000000-0010-0000-0A00-000002000000}" name="WORKDAY Cost Obj" dataDxfId="22"/>
    <tableColumn id="3" xr3:uid="{00000000-0010-0000-0A00-000003000000}" name="Dept #" dataDxfId="21"/>
    <tableColumn id="4" xr3:uid="{00000000-0010-0000-0A00-000004000000}" name="Program Name" dataDxfId="20"/>
    <tableColumn id="5" xr3:uid="{00000000-0010-0000-0A00-000005000000}" name="EQID *" dataDxfId="19"/>
    <tableColumn id="7" xr3:uid="{00000000-0010-0000-0A00-000007000000}" name="Alternate_x000a_ ID" dataDxfId="18"/>
    <tableColumn id="9" xr3:uid="{00000000-0010-0000-0A00-000009000000}" name="Class" dataDxfId="17"/>
    <tableColumn id="10" xr3:uid="{00000000-0010-0000-0A00-00000A000000}" name="Actual Cost Y/N" dataDxfId="16"/>
    <tableColumn id="11" xr3:uid="{00000000-0010-0000-0A00-00000B000000}" name="Miles" dataDxfId="15"/>
    <tableColumn id="12" xr3:uid="{00000000-0010-0000-0A00-00000C000000}" name="Base Total" dataDxfId="14"/>
    <tableColumn id="13" xr3:uid="{00000000-0010-0000-0A00-00000D000000}" name="Cost/Mile" dataDxfId="13"/>
    <tableColumn id="14" xr3:uid="{00000000-0010-0000-0A00-00000E000000}" name="Meter over Base" dataDxfId="12"/>
    <tableColumn id="15" xr3:uid="{00000000-0010-0000-0A00-00000F000000}" name=" Actual Cost " dataDxfId="11"/>
    <tableColumn id="16" xr3:uid="{00000000-0010-0000-0A00-000010000000}" name="Actual Fuel" dataDxfId="10"/>
    <tableColumn id="17" xr3:uid="{00000000-0010-0000-0A00-000011000000}" name="Annual Overhead" dataDxfId="9"/>
    <tableColumn id="18" xr3:uid="{00000000-0010-0000-0A00-000012000000}" name="Accidents Damage" dataDxfId="8"/>
    <tableColumn id="19" xr3:uid="{00000000-0010-0000-0A00-000013000000}" name="Other" dataDxfId="7"/>
    <tableColumn id="21" xr3:uid="{00000000-0010-0000-0A00-000015000000}" name="Replacement Admin_x000a_[Col L]" dataDxfId="6"/>
    <tableColumn id="22" xr3:uid="{00000000-0010-0000-0A00-000016000000}" name="FY2026 FLEET SERVICES TOTAL" dataDxfId="5"/>
    <tableColumn id="23" xr3:uid="{00000000-0010-0000-0A00-000017000000}" name="Repl Category" dataDxfId="4"/>
    <tableColumn id="24" xr3:uid="{00000000-0010-0000-0A00-000018000000}" name="Repl Year" dataDxfId="3"/>
    <tableColumn id="26" xr3:uid="{00000000-0010-0000-0A00-00001A000000}" name="Annual Replacement Vehicle" dataDxfId="2"/>
    <tableColumn id="6" xr3:uid="{344A4F58-A6C5-4319-BEB2-CA7E183B52F1}" name="Annial Replacement Upfit"/>
    <tableColumn id="28" xr3:uid="{00000000-0010-0000-0A00-00001C000000}" name="FY 2026 Total Replacement" dataDxfId="1"/>
    <tableColumn id="29" xr3:uid="{00000000-0010-0000-0A00-00001D000000}" name="COMBINED TOTAL (60411)" dataDxfId="0"/>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e7" displayName="Table7" ref="A12:K29" totalsRowShown="0" headerRowDxfId="109" dataDxfId="108">
  <autoFilter ref="A12:K29" xr:uid="{00000000-0009-0000-0100-000007000000}"/>
  <tableColumns count="11">
    <tableColumn id="1" xr3:uid="{00000000-0010-0000-0100-000001000000}" name="Class" dataDxfId="107"/>
    <tableColumn id="11" xr3:uid="{3B65DA2B-8A31-43FD-BA5D-6319611A931B}" name="Class Description" dataDxfId="106"/>
    <tableColumn id="2" xr3:uid="{00000000-0010-0000-0100-000002000000}" name="FY 2026_x000a_Mileage Rate" dataDxfId="105"/>
    <tableColumn id="3" xr3:uid="{00000000-0010-0000-0100-000003000000}" name="FY 2026_x000a_Annual Base" dataDxfId="104"/>
    <tableColumn id="4" xr3:uid="{00000000-0010-0000-0100-000004000000}" name="FY 2025_x000a_Mileage Rate" dataDxfId="103"/>
    <tableColumn id="5" xr3:uid="{00000000-0010-0000-0100-000005000000}" name="FY 2025_x000a_Annual Base" dataDxfId="102"/>
    <tableColumn id="6" xr3:uid="{00000000-0010-0000-0100-000006000000}" name="Diff in _x000a_Mileage Rate" dataDxfId="101"/>
    <tableColumn id="7" xr3:uid="{00000000-0010-0000-0100-000007000000}" name="Diff in _x000a_Annual Base" dataDxfId="100"/>
    <tableColumn id="8" xr3:uid="{00000000-0010-0000-0100-000008000000}" name="% Change" dataDxfId="99"/>
    <tableColumn id="9" xr3:uid="{00000000-0010-0000-0100-000009000000}" name="FY 2024_x000a_Mileage Rate" dataDxfId="98"/>
    <tableColumn id="10" xr3:uid="{00000000-0010-0000-0100-00000A000000}" name="FY 2024_x000a_Annual Base" dataDxfId="97"/>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9" displayName="Table9" ref="A2:W12" totalsRowShown="0" headerRowDxfId="96" dataDxfId="95">
  <autoFilter ref="A2:W12" xr:uid="{00000000-0009-0000-0100-000009000000}"/>
  <tableColumns count="23">
    <tableColumn id="1" xr3:uid="{00000000-0010-0000-0200-000001000000}" name="Department" dataDxfId="94"/>
    <tableColumn id="2" xr3:uid="{00000000-0010-0000-0200-000002000000}" name="# of Units" dataDxfId="93"/>
    <tableColumn id="3" xr3:uid="{00000000-0010-0000-0200-000003000000}" name="# of Base Mileage Units" dataDxfId="92"/>
    <tableColumn id="4" xr3:uid="{00000000-0010-0000-0200-000004000000}" name="Miles" dataDxfId="91"/>
    <tableColumn id="5" xr3:uid="{00000000-0010-0000-0200-000005000000}" name="Base" dataDxfId="90"/>
    <tableColumn id="6" xr3:uid="{00000000-0010-0000-0200-000006000000}" name="Meter Over Base" dataDxfId="89"/>
    <tableColumn id="7" xr3:uid="{00000000-0010-0000-0200-000007000000}" name="Actual Cost" dataDxfId="88"/>
    <tableColumn id="8" xr3:uid="{00000000-0010-0000-0200-000008000000}" name="Fuel/Oil" dataDxfId="87"/>
    <tableColumn id="9" xr3:uid="{00000000-0010-0000-0200-000009000000}" name="Overhead" dataDxfId="86"/>
    <tableColumn id="10" xr3:uid="{00000000-0010-0000-0200-00000A000000}" name="Accidents / Damage" dataDxfId="85"/>
    <tableColumn id="11" xr3:uid="{00000000-0010-0000-0200-00000B000000}" name="Other" dataDxfId="84"/>
    <tableColumn id="13" xr3:uid="{00000000-0010-0000-0200-00000D000000}" name="Replacement Admin " dataDxfId="83"/>
    <tableColumn id="14" xr3:uid="{00000000-0010-0000-0200-00000E000000}" name="Fleet Services Total" dataDxfId="82"/>
    <tableColumn id="15" xr3:uid="{00000000-0010-0000-0200-00000F000000}" name="Fleet Svcs FY 2026 to FY 2025_x000a_Amount ∆" dataDxfId="81"/>
    <tableColumn id="16" xr3:uid="{00000000-0010-0000-0200-000010000000}" name="Fleet Svcs FY 2026 to FY2025_x000a_% ∆" dataDxfId="80">
      <calculatedColumnFormula>N3/M17</calculatedColumnFormula>
    </tableColumn>
    <tableColumn id="17" xr3:uid="{00000000-0010-0000-0200-000011000000}" name="Annual Replacement Vehicle" dataDxfId="79"/>
    <tableColumn id="25" xr3:uid="{AD889E85-A591-4839-A614-103CBF89677F}" name="Annual Replacement Upfit" dataDxfId="78"/>
    <tableColumn id="19" xr3:uid="{00000000-0010-0000-0200-000013000000}" name="Total Replacement" dataDxfId="77"/>
    <tableColumn id="20" xr3:uid="{00000000-0010-0000-0200-000014000000}" name="Fleet Repl FY 2026 to FY 2025 Amount ∆" dataDxfId="76">
      <calculatedColumnFormula>R3-R17</calculatedColumnFormula>
    </tableColumn>
    <tableColumn id="21" xr3:uid="{00000000-0010-0000-0200-000015000000}" name="Fleet Repl FY 2026 to FY 2025 % ∆" dataDxfId="75">
      <calculatedColumnFormula>S3/R17</calculatedColumnFormula>
    </tableColumn>
    <tableColumn id="22" xr3:uid="{00000000-0010-0000-0200-000016000000}" name="COMBINED TOTAL (60411)" dataDxfId="74"/>
    <tableColumn id="23" xr3:uid="{00000000-0010-0000-0200-000017000000}" name="Grand Total FY 2026 to FY 2025 Amount ∆" dataDxfId="73"/>
    <tableColumn id="24" xr3:uid="{00000000-0010-0000-0200-000018000000}" name="Grand Total FY 2026 to FY 2025 % ∆" dataDxfId="72">
      <calculatedColumnFormula>V3/U17</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le10" displayName="Table10" ref="A16:M26" totalsRowShown="0" headerRowDxfId="71" dataDxfId="70">
  <autoFilter ref="A16:M26" xr:uid="{00000000-0009-0000-0100-00000A000000}"/>
  <tableColumns count="13">
    <tableColumn id="1" xr3:uid="{00000000-0010-0000-0300-000001000000}" name="Department" dataDxfId="69"/>
    <tableColumn id="2" xr3:uid="{00000000-0010-0000-0300-000002000000}" name="# of Units" dataDxfId="68"/>
    <tableColumn id="3" xr3:uid="{00000000-0010-0000-0300-000003000000}" name="# of Base Mileage Units" dataDxfId="67"/>
    <tableColumn id="4" xr3:uid="{00000000-0010-0000-0300-000004000000}" name="Miles" dataDxfId="66"/>
    <tableColumn id="5" xr3:uid="{00000000-0010-0000-0300-000005000000}" name="Base" dataDxfId="65"/>
    <tableColumn id="6" xr3:uid="{00000000-0010-0000-0300-000006000000}" name="Meter Over Base" dataDxfId="64"/>
    <tableColumn id="7" xr3:uid="{00000000-0010-0000-0300-000007000000}" name="Actual Cost" dataDxfId="63"/>
    <tableColumn id="8" xr3:uid="{00000000-0010-0000-0300-000008000000}" name="Fuel/Oil" dataDxfId="62"/>
    <tableColumn id="9" xr3:uid="{00000000-0010-0000-0300-000009000000}" name="Overhead" dataDxfId="61"/>
    <tableColumn id="10" xr3:uid="{00000000-0010-0000-0300-00000A000000}" name="Accidents / Damage" dataDxfId="60"/>
    <tableColumn id="11" xr3:uid="{00000000-0010-0000-0300-00000B000000}" name="Other" dataDxfId="59"/>
    <tableColumn id="13" xr3:uid="{00000000-0010-0000-0300-00000D000000}" name="Replacement Admin " dataDxfId="58"/>
    <tableColumn id="14" xr3:uid="{00000000-0010-0000-0300-00000E000000}" name="Fleet Services Total" dataDxfId="57"/>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le11" displayName="Table11" ref="A30:M40" totalsRowShown="0" headerRowDxfId="56" dataDxfId="55">
  <autoFilter ref="A30:M40" xr:uid="{00000000-0009-0000-0100-00000B000000}"/>
  <tableColumns count="13">
    <tableColumn id="1" xr3:uid="{00000000-0010-0000-0400-000001000000}" name="Department" dataDxfId="54"/>
    <tableColumn id="2" xr3:uid="{00000000-0010-0000-0400-000002000000}" name="# of Units" dataDxfId="53">
      <calculatedColumnFormula>B3-B17</calculatedColumnFormula>
    </tableColumn>
    <tableColumn id="3" xr3:uid="{00000000-0010-0000-0400-000003000000}" name="# of Base Mileage Units" dataDxfId="52">
      <calculatedColumnFormula>C3-C17</calculatedColumnFormula>
    </tableColumn>
    <tableColumn id="4" xr3:uid="{00000000-0010-0000-0400-000004000000}" name="Miles" dataDxfId="51">
      <calculatedColumnFormula>D3-D17</calculatedColumnFormula>
    </tableColumn>
    <tableColumn id="5" xr3:uid="{00000000-0010-0000-0400-000005000000}" name="Base" dataDxfId="50">
      <calculatedColumnFormula>E3-E17</calculatedColumnFormula>
    </tableColumn>
    <tableColumn id="6" xr3:uid="{00000000-0010-0000-0400-000006000000}" name="Meter Over Base" dataDxfId="49">
      <calculatedColumnFormula>F3-F17</calculatedColumnFormula>
    </tableColumn>
    <tableColumn id="7" xr3:uid="{00000000-0010-0000-0400-000007000000}" name="Actual Cost" dataDxfId="48">
      <calculatedColumnFormula>G3-G17</calculatedColumnFormula>
    </tableColumn>
    <tableColumn id="8" xr3:uid="{00000000-0010-0000-0400-000008000000}" name="Fuel/Oil" dataDxfId="47">
      <calculatedColumnFormula>H3-H17</calculatedColumnFormula>
    </tableColumn>
    <tableColumn id="9" xr3:uid="{00000000-0010-0000-0400-000009000000}" name="Overhead" dataDxfId="46">
      <calculatedColumnFormula>I3-I17</calculatedColumnFormula>
    </tableColumn>
    <tableColumn id="10" xr3:uid="{00000000-0010-0000-0400-00000A000000}" name="Accidents / Damage" dataDxfId="45">
      <calculatedColumnFormula>J3-J17</calculatedColumnFormula>
    </tableColumn>
    <tableColumn id="11" xr3:uid="{00000000-0010-0000-0400-00000B000000}" name="Other" dataDxfId="44">
      <calculatedColumnFormula>K3-K17</calculatedColumnFormula>
    </tableColumn>
    <tableColumn id="13" xr3:uid="{00000000-0010-0000-0400-00000D000000}" name="Replacement Admin " dataDxfId="43">
      <calculatedColumnFormula>L3-L17</calculatedColumnFormula>
    </tableColumn>
    <tableColumn id="14" xr3:uid="{00000000-0010-0000-0400-00000E000000}" name="Fleet Services Total" dataDxfId="42">
      <calculatedColumnFormula>M3-M17</calculatedColumnFormula>
    </tableColumn>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le12" displayName="Table12" ref="P16:R26" totalsRowShown="0" headerRowDxfId="41" dataDxfId="40">
  <autoFilter ref="P16:R26" xr:uid="{00000000-0009-0000-0100-00000C000000}"/>
  <tableColumns count="3">
    <tableColumn id="1" xr3:uid="{00000000-0010-0000-0500-000001000000}" name="Annual Replacement Vehicle" dataDxfId="39"/>
    <tableColumn id="4" xr3:uid="{B5066C4F-2459-4038-B9AF-2A20BF448612}" name="Capital / Upfit to Put Into Service " dataDxfId="38"/>
    <tableColumn id="3" xr3:uid="{00000000-0010-0000-0500-000003000000}" name="Total Replacement" dataDxfId="37"/>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le13" displayName="Table13" ref="P30:R40" totalsRowShown="0" headerRowDxfId="36" dataDxfId="35">
  <autoFilter ref="P30:R40" xr:uid="{00000000-0009-0000-0100-00000D000000}"/>
  <tableColumns count="3">
    <tableColumn id="1" xr3:uid="{00000000-0010-0000-0600-000001000000}" name="Annual Replacement Vehicle" dataDxfId="34">
      <calculatedColumnFormula>P3-P17</calculatedColumnFormula>
    </tableColumn>
    <tableColumn id="4" xr3:uid="{680AF5E0-0F21-4404-97A6-349D7922EDF3}" name="Annual Replacement Upfit" dataDxfId="33">
      <calculatedColumnFormula>Q3-Q17</calculatedColumnFormula>
    </tableColumn>
    <tableColumn id="3" xr3:uid="{2F0FDB0B-6D01-4CC9-A0AF-9184D2D4FA55}" name="Total Replacement" dataDxfId="32"/>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7000000}" name="Table14" displayName="Table14" ref="U16:U26" totalsRowShown="0" headerRowDxfId="31" dataDxfId="30">
  <autoFilter ref="U16:U26" xr:uid="{00000000-0009-0000-0100-00000E000000}"/>
  <tableColumns count="1">
    <tableColumn id="1" xr3:uid="{00000000-0010-0000-0700-000001000000}" name="COMBINED TOTAL (60411)" dataDxfId="29"/>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8000000}" name="Table15" displayName="Table15" ref="U30:U40" totalsRowShown="0" headerRowDxfId="28" dataDxfId="27">
  <autoFilter ref="U30:U40" xr:uid="{00000000-0009-0000-0100-00000F000000}"/>
  <tableColumns count="1">
    <tableColumn id="1" xr3:uid="{00000000-0010-0000-0800-000001000000}" name="COMBINED TOTAL (60411)" dataDxfId="26"/>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1.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
  <sheetViews>
    <sheetView tabSelected="1" workbookViewId="0"/>
  </sheetViews>
  <sheetFormatPr defaultColWidth="14.44140625" defaultRowHeight="15" customHeight="1" x14ac:dyDescent="0.3"/>
  <cols>
    <col min="1" max="1" width="81.44140625" style="3" customWidth="1"/>
    <col min="2" max="21" width="9.109375" style="3" customWidth="1"/>
    <col min="22" max="16384" width="14.44140625" style="3"/>
  </cols>
  <sheetData>
    <row r="1" spans="1:21" ht="21" x14ac:dyDescent="0.4">
      <c r="A1" s="1" t="s">
        <v>0</v>
      </c>
      <c r="B1" s="2"/>
      <c r="C1" s="2"/>
      <c r="D1" s="2"/>
      <c r="E1" s="2"/>
      <c r="F1" s="2"/>
      <c r="G1" s="2"/>
      <c r="H1" s="2"/>
      <c r="I1" s="2"/>
      <c r="J1" s="2"/>
      <c r="K1" s="2"/>
      <c r="L1" s="2"/>
      <c r="M1" s="2"/>
      <c r="N1" s="2"/>
      <c r="O1" s="2"/>
      <c r="P1" s="2"/>
      <c r="Q1" s="2"/>
      <c r="R1" s="2"/>
      <c r="S1" s="2"/>
      <c r="T1" s="2"/>
      <c r="U1" s="2"/>
    </row>
    <row r="2" spans="1:21" ht="14.25" customHeight="1" x14ac:dyDescent="0.3">
      <c r="A2" s="2" t="s">
        <v>888</v>
      </c>
      <c r="B2" s="2"/>
      <c r="C2" s="2"/>
      <c r="D2" s="2"/>
      <c r="E2" s="2"/>
      <c r="F2" s="2"/>
      <c r="G2" s="2"/>
      <c r="H2" s="2"/>
      <c r="I2" s="2"/>
      <c r="J2" s="2"/>
      <c r="K2" s="2"/>
      <c r="L2" s="2"/>
      <c r="M2" s="2"/>
      <c r="N2" s="2"/>
      <c r="O2" s="2"/>
      <c r="P2" s="2"/>
      <c r="Q2" s="2"/>
      <c r="R2" s="2"/>
      <c r="S2" s="2"/>
      <c r="T2" s="2"/>
      <c r="U2" s="2"/>
    </row>
    <row r="3" spans="1:21" ht="57.6" x14ac:dyDescent="0.3">
      <c r="A3" s="4" t="s">
        <v>889</v>
      </c>
      <c r="B3" s="2"/>
      <c r="C3" s="2"/>
      <c r="D3" s="2"/>
      <c r="E3" s="2"/>
      <c r="F3" s="2"/>
      <c r="G3" s="2"/>
      <c r="H3" s="2"/>
      <c r="I3" s="2"/>
      <c r="J3" s="2"/>
      <c r="K3" s="2"/>
      <c r="L3" s="2"/>
      <c r="M3" s="2"/>
      <c r="N3" s="2"/>
      <c r="O3" s="2"/>
      <c r="P3" s="2"/>
      <c r="Q3" s="2"/>
      <c r="R3" s="2"/>
      <c r="S3" s="2"/>
      <c r="T3" s="2"/>
      <c r="U3" s="2"/>
    </row>
    <row r="4" spans="1:21" ht="21" x14ac:dyDescent="0.3">
      <c r="A4" s="5" t="s">
        <v>1</v>
      </c>
      <c r="B4" s="6"/>
      <c r="C4" s="6"/>
      <c r="D4" s="6"/>
      <c r="E4" s="6"/>
      <c r="F4" s="6"/>
      <c r="G4" s="6"/>
      <c r="H4" s="6"/>
      <c r="I4" s="6"/>
      <c r="J4" s="6"/>
      <c r="K4" s="6"/>
      <c r="L4" s="6"/>
      <c r="M4" s="6"/>
      <c r="N4" s="6"/>
      <c r="O4" s="6"/>
      <c r="P4" s="6"/>
      <c r="Q4" s="6"/>
      <c r="R4" s="6"/>
      <c r="S4" s="6"/>
      <c r="T4" s="6"/>
      <c r="U4" s="6"/>
    </row>
    <row r="5" spans="1:21" ht="10.5" customHeight="1" x14ac:dyDescent="0.3">
      <c r="A5" s="2"/>
      <c r="B5" s="2"/>
      <c r="C5" s="2"/>
      <c r="D5" s="2"/>
      <c r="E5" s="2"/>
      <c r="F5" s="2"/>
      <c r="G5" s="2"/>
      <c r="H5" s="2"/>
      <c r="I5" s="2"/>
      <c r="J5" s="2"/>
      <c r="K5" s="2"/>
      <c r="L5" s="2"/>
      <c r="M5" s="2"/>
      <c r="N5" s="2"/>
      <c r="O5" s="2"/>
      <c r="P5" s="2"/>
      <c r="Q5" s="2"/>
      <c r="R5" s="2"/>
      <c r="S5" s="2"/>
      <c r="T5" s="2"/>
      <c r="U5" s="2"/>
    </row>
    <row r="6" spans="1:21" ht="14.25" customHeight="1" x14ac:dyDescent="0.3">
      <c r="A6" s="9" t="s">
        <v>890</v>
      </c>
      <c r="B6" s="2"/>
      <c r="C6" s="2"/>
      <c r="D6" s="2"/>
      <c r="E6" s="2"/>
      <c r="F6" s="2"/>
      <c r="G6" s="2"/>
      <c r="H6" s="2"/>
      <c r="I6" s="2"/>
      <c r="J6" s="2"/>
      <c r="K6" s="2"/>
      <c r="L6" s="2"/>
      <c r="M6" s="2"/>
      <c r="N6" s="2"/>
      <c r="O6" s="2"/>
      <c r="P6" s="2"/>
      <c r="Q6" s="2"/>
      <c r="R6" s="2"/>
      <c r="S6" s="2"/>
      <c r="T6" s="2"/>
      <c r="U6" s="2"/>
    </row>
    <row r="7" spans="1:21" ht="28.8" x14ac:dyDescent="0.3">
      <c r="A7" s="7" t="s">
        <v>2</v>
      </c>
      <c r="B7" s="2"/>
      <c r="C7" s="2"/>
      <c r="D7" s="2"/>
      <c r="E7" s="2"/>
      <c r="F7" s="2"/>
      <c r="G7" s="2"/>
      <c r="H7" s="2"/>
      <c r="I7" s="2"/>
      <c r="J7" s="2"/>
      <c r="K7" s="2"/>
      <c r="L7" s="2"/>
      <c r="M7" s="2"/>
      <c r="N7" s="2"/>
      <c r="O7" s="2"/>
      <c r="P7" s="2"/>
      <c r="Q7" s="2"/>
      <c r="R7" s="2"/>
      <c r="S7" s="2"/>
      <c r="T7" s="2"/>
      <c r="U7" s="2"/>
    </row>
    <row r="8" spans="1:21" ht="28.8" x14ac:dyDescent="0.3">
      <c r="A8" s="7" t="s">
        <v>891</v>
      </c>
      <c r="B8" s="2"/>
      <c r="C8" s="2"/>
      <c r="D8" s="2"/>
      <c r="E8" s="2"/>
      <c r="F8" s="2"/>
      <c r="G8" s="2"/>
      <c r="H8" s="2"/>
      <c r="I8" s="2"/>
      <c r="J8" s="2"/>
      <c r="K8" s="2"/>
      <c r="L8" s="2"/>
      <c r="M8" s="2"/>
      <c r="N8" s="2"/>
      <c r="O8" s="2"/>
      <c r="P8" s="2"/>
      <c r="Q8" s="2"/>
      <c r="R8" s="2"/>
      <c r="S8" s="2"/>
      <c r="T8" s="2"/>
      <c r="U8" s="2"/>
    </row>
    <row r="9" spans="1:21" ht="14.25" customHeight="1" x14ac:dyDescent="0.3">
      <c r="A9" s="7"/>
      <c r="B9" s="2"/>
      <c r="C9" s="2"/>
      <c r="D9" s="2"/>
      <c r="E9" s="2"/>
      <c r="F9" s="2"/>
      <c r="G9" s="2"/>
      <c r="H9" s="2"/>
      <c r="I9" s="2"/>
      <c r="J9" s="2"/>
      <c r="K9" s="2"/>
      <c r="L9" s="2"/>
      <c r="M9" s="2"/>
      <c r="N9" s="2"/>
      <c r="O9" s="2"/>
      <c r="P9" s="2"/>
      <c r="Q9" s="2"/>
      <c r="R9" s="2"/>
      <c r="S9" s="2"/>
      <c r="T9" s="2"/>
      <c r="U9" s="2"/>
    </row>
    <row r="10" spans="1:21" ht="10.5" customHeight="1" x14ac:dyDescent="0.3">
      <c r="A10" s="2"/>
      <c r="B10" s="2"/>
      <c r="C10" s="2"/>
      <c r="D10" s="2"/>
      <c r="E10" s="2"/>
      <c r="F10" s="2"/>
      <c r="G10" s="2"/>
      <c r="H10" s="2"/>
      <c r="I10" s="2"/>
      <c r="J10" s="2"/>
      <c r="K10" s="2"/>
      <c r="L10" s="2"/>
      <c r="M10" s="2"/>
      <c r="N10" s="2"/>
      <c r="O10" s="2"/>
      <c r="P10" s="2"/>
      <c r="Q10" s="2"/>
      <c r="R10" s="2"/>
      <c r="S10" s="2"/>
      <c r="T10" s="2"/>
      <c r="U10" s="2"/>
    </row>
    <row r="11" spans="1:21" ht="14.25" customHeight="1" x14ac:dyDescent="0.3">
      <c r="A11" s="9" t="s">
        <v>892</v>
      </c>
      <c r="B11" s="2"/>
      <c r="C11" s="2"/>
      <c r="D11" s="2"/>
      <c r="E11" s="2"/>
      <c r="F11" s="2"/>
      <c r="G11" s="2"/>
      <c r="H11" s="2"/>
      <c r="I11" s="2"/>
      <c r="J11" s="2"/>
      <c r="K11" s="2"/>
      <c r="L11" s="2"/>
      <c r="M11" s="2"/>
      <c r="N11" s="2"/>
      <c r="O11" s="2"/>
      <c r="P11" s="2"/>
      <c r="Q11" s="2"/>
      <c r="R11" s="2"/>
      <c r="S11" s="2"/>
      <c r="T11" s="2"/>
      <c r="U11" s="2"/>
    </row>
    <row r="12" spans="1:21" ht="28.8" x14ac:dyDescent="0.3">
      <c r="A12" s="7" t="s">
        <v>3</v>
      </c>
      <c r="B12" s="2"/>
      <c r="C12" s="2"/>
      <c r="D12" s="2"/>
      <c r="E12" s="2"/>
      <c r="F12" s="2"/>
      <c r="G12" s="2"/>
      <c r="H12" s="2"/>
      <c r="I12" s="2"/>
      <c r="J12" s="2"/>
      <c r="K12" s="2"/>
      <c r="L12" s="2"/>
      <c r="M12" s="2"/>
      <c r="N12" s="2"/>
      <c r="O12" s="2"/>
      <c r="P12" s="2"/>
      <c r="Q12" s="2"/>
      <c r="R12" s="2"/>
      <c r="S12" s="2"/>
      <c r="T12" s="2"/>
      <c r="U12" s="2"/>
    </row>
    <row r="13" spans="1:21" ht="14.4" x14ac:dyDescent="0.3">
      <c r="A13" s="2" t="s">
        <v>4</v>
      </c>
      <c r="B13" s="2"/>
      <c r="C13" s="2"/>
      <c r="D13" s="2"/>
      <c r="E13" s="2"/>
      <c r="F13" s="2"/>
      <c r="G13" s="2"/>
      <c r="H13" s="2"/>
      <c r="I13" s="2"/>
      <c r="J13" s="2"/>
      <c r="K13" s="2"/>
      <c r="L13" s="2"/>
      <c r="M13" s="2"/>
      <c r="N13" s="2"/>
      <c r="O13" s="2"/>
      <c r="P13" s="2"/>
      <c r="Q13" s="2"/>
      <c r="R13" s="2"/>
      <c r="S13" s="2"/>
      <c r="T13" s="2"/>
      <c r="U13" s="2"/>
    </row>
    <row r="14" spans="1:21" ht="9" customHeight="1" x14ac:dyDescent="0.3">
      <c r="A14" s="2"/>
      <c r="B14" s="2"/>
      <c r="C14" s="2"/>
      <c r="D14" s="2"/>
      <c r="E14" s="2"/>
      <c r="F14" s="2"/>
      <c r="G14" s="2"/>
      <c r="H14" s="2"/>
      <c r="I14" s="2"/>
      <c r="J14" s="2"/>
      <c r="K14" s="2"/>
      <c r="L14" s="2"/>
      <c r="M14" s="2"/>
      <c r="N14" s="2"/>
      <c r="O14" s="2"/>
      <c r="P14" s="2"/>
      <c r="Q14" s="2"/>
      <c r="R14" s="2"/>
      <c r="S14" s="2"/>
      <c r="T14" s="2"/>
      <c r="U14" s="2"/>
    </row>
    <row r="15" spans="1:21" ht="8.25" customHeight="1" x14ac:dyDescent="0.3">
      <c r="A15" s="2"/>
      <c r="B15" s="2"/>
      <c r="C15" s="2"/>
      <c r="D15" s="2"/>
      <c r="E15" s="2"/>
      <c r="F15" s="2"/>
      <c r="G15" s="2"/>
      <c r="H15" s="2"/>
      <c r="I15" s="2"/>
      <c r="J15" s="2"/>
      <c r="K15" s="2"/>
      <c r="L15" s="2"/>
      <c r="M15" s="2"/>
      <c r="N15" s="2"/>
      <c r="O15" s="2"/>
      <c r="P15" s="2"/>
      <c r="Q15" s="2"/>
      <c r="R15" s="2"/>
      <c r="S15" s="2"/>
      <c r="T15" s="2"/>
      <c r="U15" s="2"/>
    </row>
    <row r="16" spans="1:21" ht="14.25" customHeight="1" x14ac:dyDescent="0.3">
      <c r="A16" s="9" t="s">
        <v>893</v>
      </c>
      <c r="B16" s="2"/>
      <c r="C16" s="2"/>
      <c r="D16" s="2"/>
      <c r="E16" s="2"/>
      <c r="F16" s="2"/>
      <c r="G16" s="2"/>
      <c r="H16" s="2"/>
      <c r="I16" s="2"/>
      <c r="J16" s="2"/>
      <c r="K16" s="2"/>
      <c r="L16" s="2"/>
      <c r="M16" s="2"/>
      <c r="N16" s="2"/>
      <c r="O16" s="2"/>
      <c r="P16" s="2"/>
      <c r="Q16" s="2"/>
      <c r="R16" s="2"/>
      <c r="S16" s="2"/>
      <c r="T16" s="2"/>
      <c r="U16" s="2"/>
    </row>
    <row r="17" spans="1:21" ht="14.4" x14ac:dyDescent="0.3">
      <c r="A17" s="2" t="s">
        <v>5</v>
      </c>
      <c r="B17" s="2"/>
      <c r="C17" s="2"/>
      <c r="D17" s="2"/>
      <c r="E17" s="2"/>
      <c r="F17" s="2"/>
      <c r="G17" s="2"/>
      <c r="H17" s="2"/>
      <c r="I17" s="2"/>
      <c r="J17" s="2"/>
      <c r="K17" s="2"/>
      <c r="L17" s="2"/>
      <c r="M17" s="2"/>
      <c r="N17" s="2"/>
      <c r="O17" s="2"/>
      <c r="P17" s="2"/>
      <c r="Q17" s="2"/>
      <c r="R17" s="2"/>
      <c r="S17" s="2"/>
      <c r="T17" s="2"/>
      <c r="U17" s="2"/>
    </row>
    <row r="18" spans="1:21" ht="9.75" customHeight="1" x14ac:dyDescent="0.3">
      <c r="A18" s="2"/>
      <c r="B18" s="2"/>
      <c r="C18" s="2"/>
      <c r="D18" s="2"/>
      <c r="E18" s="2"/>
      <c r="F18" s="2"/>
      <c r="G18" s="2"/>
      <c r="H18" s="2"/>
      <c r="I18" s="2"/>
      <c r="J18" s="2"/>
      <c r="K18" s="2"/>
      <c r="L18" s="2"/>
      <c r="M18" s="2"/>
      <c r="N18" s="2"/>
      <c r="O18" s="2"/>
      <c r="P18" s="2"/>
      <c r="Q18" s="2"/>
      <c r="R18" s="2"/>
      <c r="S18" s="2"/>
      <c r="T18" s="2"/>
      <c r="U18" s="2"/>
    </row>
    <row r="19" spans="1:21" ht="14.25" customHeight="1" x14ac:dyDescent="0.3">
      <c r="A19" s="8"/>
      <c r="B19" s="2"/>
      <c r="C19" s="2"/>
      <c r="D19" s="2"/>
      <c r="E19" s="2"/>
      <c r="F19" s="2"/>
      <c r="G19" s="2"/>
      <c r="H19" s="2"/>
      <c r="I19" s="2"/>
      <c r="J19" s="2"/>
      <c r="K19" s="2"/>
      <c r="L19" s="2"/>
      <c r="M19" s="2"/>
      <c r="N19" s="2"/>
      <c r="O19" s="2"/>
      <c r="P19" s="2"/>
      <c r="Q19" s="2"/>
      <c r="R19" s="2"/>
      <c r="S19" s="2"/>
      <c r="T19" s="2"/>
      <c r="U19" s="2"/>
    </row>
    <row r="20" spans="1:21" ht="14.25" customHeight="1" x14ac:dyDescent="0.3">
      <c r="A20" s="2" t="s">
        <v>810</v>
      </c>
      <c r="B20" s="2"/>
      <c r="C20" s="2"/>
      <c r="D20" s="2"/>
      <c r="E20" s="2"/>
      <c r="F20" s="2"/>
      <c r="G20" s="2"/>
      <c r="H20" s="2"/>
      <c r="I20" s="2"/>
      <c r="J20" s="2"/>
      <c r="K20" s="2"/>
      <c r="L20" s="2"/>
      <c r="M20" s="2"/>
      <c r="N20" s="2"/>
      <c r="O20" s="2"/>
      <c r="P20" s="2"/>
      <c r="Q20" s="2"/>
      <c r="R20" s="2"/>
      <c r="S20" s="2"/>
      <c r="T20" s="2"/>
      <c r="U20" s="2"/>
    </row>
    <row r="21" spans="1:21" ht="14.25" customHeight="1" x14ac:dyDescent="0.3">
      <c r="A21" s="9"/>
      <c r="B21" s="2"/>
      <c r="C21" s="2"/>
      <c r="D21" s="2"/>
      <c r="E21" s="2"/>
      <c r="F21" s="2"/>
      <c r="G21" s="2"/>
      <c r="H21" s="2"/>
      <c r="I21" s="2"/>
      <c r="J21" s="2"/>
      <c r="K21" s="2"/>
      <c r="L21" s="2"/>
      <c r="M21" s="2"/>
      <c r="N21" s="2"/>
      <c r="O21" s="2"/>
      <c r="P21" s="2"/>
      <c r="Q21" s="2"/>
      <c r="R21" s="2"/>
      <c r="S21" s="2"/>
      <c r="T21" s="2"/>
      <c r="U21" s="2"/>
    </row>
    <row r="22" spans="1:21" ht="14.25" customHeight="1" x14ac:dyDescent="0.3">
      <c r="A22" s="7"/>
      <c r="B22" s="2"/>
      <c r="C22" s="2"/>
      <c r="D22" s="2"/>
      <c r="E22" s="2"/>
      <c r="F22" s="2"/>
      <c r="G22" s="2"/>
      <c r="H22" s="2"/>
      <c r="I22" s="2"/>
      <c r="J22" s="2"/>
      <c r="K22" s="2"/>
      <c r="L22" s="2"/>
      <c r="M22" s="2"/>
      <c r="N22" s="2"/>
      <c r="O22" s="2"/>
      <c r="P22" s="2"/>
      <c r="Q22" s="2"/>
      <c r="R22" s="2"/>
      <c r="S22" s="2"/>
      <c r="T22" s="2"/>
      <c r="U22"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1"/>
  <sheetViews>
    <sheetView workbookViewId="0"/>
  </sheetViews>
  <sheetFormatPr defaultColWidth="14.44140625" defaultRowHeight="15" customHeight="1" x14ac:dyDescent="0.3"/>
  <cols>
    <col min="1" max="1" width="21.44140625" style="3" customWidth="1"/>
    <col min="2" max="2" width="27.88671875" style="3" customWidth="1"/>
    <col min="3" max="4" width="19.44140625" style="3" customWidth="1"/>
    <col min="5" max="5" width="19.6640625" style="3" customWidth="1"/>
    <col min="6" max="6" width="14.6640625" style="3" customWidth="1"/>
    <col min="7" max="7" width="15.88671875" style="3" customWidth="1"/>
    <col min="8" max="8" width="18.33203125" style="3" customWidth="1"/>
    <col min="9" max="9" width="13.33203125" style="3" customWidth="1"/>
    <col min="10" max="10" width="12.5546875" style="3" customWidth="1"/>
    <col min="11" max="11" width="14.5546875" style="3" customWidth="1"/>
    <col min="12" max="14" width="10.33203125" style="3" customWidth="1"/>
    <col min="15" max="16384" width="14.44140625" style="3"/>
  </cols>
  <sheetData>
    <row r="1" spans="1:15" ht="31.5" customHeight="1" x14ac:dyDescent="0.3">
      <c r="A1" s="82" t="s">
        <v>773</v>
      </c>
      <c r="B1" s="49" t="s">
        <v>882</v>
      </c>
      <c r="C1" s="49" t="s">
        <v>774</v>
      </c>
      <c r="D1" s="49" t="s">
        <v>775</v>
      </c>
      <c r="E1" s="49" t="s">
        <v>776</v>
      </c>
      <c r="F1" s="49" t="s">
        <v>777</v>
      </c>
      <c r="G1" s="31"/>
      <c r="H1" s="31"/>
      <c r="I1" s="31"/>
      <c r="J1" s="31"/>
      <c r="K1" s="31"/>
      <c r="L1" s="31"/>
    </row>
    <row r="2" spans="1:15" ht="15.6" x14ac:dyDescent="0.3">
      <c r="A2" s="83" t="s">
        <v>778</v>
      </c>
      <c r="B2" s="84">
        <v>171.434476402</v>
      </c>
      <c r="C2" s="84">
        <v>163</v>
      </c>
      <c r="D2" s="84">
        <v>153.31026542311938</v>
      </c>
      <c r="E2" s="84">
        <v>144.7332705</v>
      </c>
      <c r="F2" s="84">
        <v>127.51830000000001</v>
      </c>
      <c r="G2" s="32"/>
      <c r="H2" s="33"/>
      <c r="J2" s="34"/>
      <c r="K2" s="34"/>
      <c r="L2" s="34"/>
    </row>
    <row r="3" spans="1:15" ht="15.6" x14ac:dyDescent="0.3">
      <c r="A3" s="83" t="s">
        <v>779</v>
      </c>
      <c r="B3" s="84">
        <v>1735.3796691000002</v>
      </c>
      <c r="C3" s="84">
        <v>1650</v>
      </c>
      <c r="D3" s="84">
        <v>1469.0351027830743</v>
      </c>
      <c r="E3" s="84">
        <v>1386.8494345000001</v>
      </c>
      <c r="F3" s="84">
        <v>1147.6647</v>
      </c>
      <c r="G3" s="34"/>
      <c r="H3" s="34"/>
      <c r="I3" s="34"/>
      <c r="J3" s="34"/>
      <c r="K3" s="34"/>
      <c r="L3" s="34"/>
    </row>
    <row r="4" spans="1:15" ht="15.6" x14ac:dyDescent="0.3">
      <c r="A4" s="83" t="s">
        <v>780</v>
      </c>
      <c r="B4" s="84">
        <v>532.183098524</v>
      </c>
      <c r="C4" s="84">
        <v>506</v>
      </c>
      <c r="D4" s="84">
        <v>391.71444712348637</v>
      </c>
      <c r="E4" s="84">
        <v>369.79984919999993</v>
      </c>
      <c r="F4" s="84">
        <v>306.04391999999996</v>
      </c>
      <c r="G4" s="34"/>
      <c r="H4" s="34"/>
      <c r="I4" s="34"/>
      <c r="J4" s="34"/>
      <c r="K4" s="34"/>
      <c r="L4" s="34"/>
    </row>
    <row r="5" spans="1:15" ht="15.6" x14ac:dyDescent="0.3">
      <c r="A5" s="83" t="s">
        <v>781</v>
      </c>
      <c r="B5" s="85">
        <v>8.4139620320000011E-2</v>
      </c>
      <c r="C5" s="85">
        <v>0.08</v>
      </c>
      <c r="D5" s="85">
        <v>7.6655132711559687E-2</v>
      </c>
      <c r="E5" s="85">
        <v>7.2366635250000005E-2</v>
      </c>
      <c r="F5" s="85">
        <v>6.3759150000000001E-2</v>
      </c>
      <c r="G5" s="34"/>
      <c r="H5" s="34"/>
      <c r="I5" s="34"/>
      <c r="J5" s="34"/>
      <c r="K5" s="34"/>
      <c r="L5" s="34"/>
    </row>
    <row r="6" spans="1:15" ht="15.6" x14ac:dyDescent="0.3">
      <c r="A6" s="83" t="s">
        <v>782</v>
      </c>
      <c r="B6" s="85">
        <v>0.11569197794000001</v>
      </c>
      <c r="C6" s="85">
        <v>0.11</v>
      </c>
      <c r="D6" s="85">
        <v>0.10731718579618356</v>
      </c>
      <c r="E6" s="85">
        <v>0.10131328935</v>
      </c>
      <c r="F6" s="85">
        <v>8.9262809999999998E-2</v>
      </c>
      <c r="G6" s="34"/>
      <c r="H6" s="34"/>
      <c r="I6" s="34"/>
      <c r="J6" s="34"/>
      <c r="K6" s="34"/>
      <c r="L6" s="34"/>
    </row>
    <row r="7" spans="1:15" ht="15.6" x14ac:dyDescent="0.3">
      <c r="A7" s="83" t="s">
        <v>783</v>
      </c>
      <c r="B7" s="85">
        <v>0.43121555414000001</v>
      </c>
      <c r="C7" s="85">
        <v>0.41</v>
      </c>
      <c r="D7" s="85">
        <v>0.38327566355779841</v>
      </c>
      <c r="E7" s="85">
        <v>0.36183317625</v>
      </c>
      <c r="F7" s="85">
        <v>0.31879574999999999</v>
      </c>
      <c r="G7" s="34"/>
      <c r="H7" s="34"/>
      <c r="I7" s="34"/>
      <c r="J7" s="34"/>
      <c r="K7" s="34"/>
      <c r="L7" s="34"/>
    </row>
    <row r="8" spans="1:15" ht="31.2" x14ac:dyDescent="0.3">
      <c r="A8" s="86" t="s">
        <v>784</v>
      </c>
      <c r="B8" s="85">
        <v>0.11569197794000001</v>
      </c>
      <c r="C8" s="85">
        <v>0.11</v>
      </c>
      <c r="D8" s="85">
        <v>0.1</v>
      </c>
      <c r="E8" s="85">
        <v>0.1</v>
      </c>
      <c r="F8" s="85" t="s">
        <v>912</v>
      </c>
      <c r="G8" s="34"/>
      <c r="H8" s="34"/>
      <c r="I8" s="34"/>
      <c r="J8" s="34"/>
      <c r="K8" s="34"/>
      <c r="L8" s="34"/>
    </row>
    <row r="9" spans="1:15" ht="13.5" customHeight="1" x14ac:dyDescent="0.3">
      <c r="A9" s="38" t="s">
        <v>885</v>
      </c>
      <c r="B9" s="111"/>
      <c r="C9" s="111"/>
      <c r="D9" s="111"/>
      <c r="E9" s="35"/>
      <c r="F9" s="34"/>
      <c r="G9" s="34"/>
      <c r="H9" s="34"/>
      <c r="I9" s="34"/>
      <c r="J9" s="34"/>
      <c r="K9" s="34"/>
      <c r="N9" s="34"/>
    </row>
    <row r="10" spans="1:15" s="111" customFormat="1" ht="13.5" customHeight="1" x14ac:dyDescent="0.3">
      <c r="A10" s="114"/>
      <c r="E10" s="35"/>
      <c r="F10" s="34"/>
      <c r="G10" s="34"/>
      <c r="H10" s="34"/>
      <c r="I10" s="34"/>
      <c r="J10" s="34"/>
      <c r="K10" s="34"/>
      <c r="N10" s="34"/>
    </row>
    <row r="11" spans="1:15" s="111" customFormat="1" ht="13.5" customHeight="1" x14ac:dyDescent="0.3">
      <c r="A11" s="114" t="s">
        <v>906</v>
      </c>
      <c r="E11" s="35"/>
      <c r="F11" s="34"/>
      <c r="G11" s="34"/>
      <c r="H11" s="34"/>
      <c r="I11" s="34"/>
      <c r="J11" s="34"/>
      <c r="K11" s="34"/>
      <c r="N11" s="34"/>
    </row>
    <row r="12" spans="1:15" ht="46.8" x14ac:dyDescent="0.3">
      <c r="A12" s="49" t="s">
        <v>37</v>
      </c>
      <c r="B12" s="49" t="s">
        <v>913</v>
      </c>
      <c r="C12" s="48" t="s">
        <v>883</v>
      </c>
      <c r="D12" s="49" t="s">
        <v>884</v>
      </c>
      <c r="E12" s="49" t="s">
        <v>785</v>
      </c>
      <c r="F12" s="49" t="s">
        <v>786</v>
      </c>
      <c r="G12" s="49" t="s">
        <v>787</v>
      </c>
      <c r="H12" s="49" t="s">
        <v>788</v>
      </c>
      <c r="I12" s="49" t="s">
        <v>789</v>
      </c>
      <c r="J12" s="49" t="s">
        <v>896</v>
      </c>
      <c r="K12" s="49" t="s">
        <v>897</v>
      </c>
      <c r="L12" s="31"/>
      <c r="M12" s="36"/>
      <c r="N12" s="36"/>
      <c r="O12" s="31"/>
    </row>
    <row r="13" spans="1:15" ht="28.2" x14ac:dyDescent="0.3">
      <c r="A13" s="87">
        <v>1020</v>
      </c>
      <c r="B13" s="123" t="s">
        <v>790</v>
      </c>
      <c r="C13" s="88">
        <v>0.63104715239999998</v>
      </c>
      <c r="D13" s="84">
        <v>3786.2829143999998</v>
      </c>
      <c r="E13" s="88">
        <v>0.6</v>
      </c>
      <c r="F13" s="84">
        <v>3614</v>
      </c>
      <c r="G13" s="84">
        <v>3.10471524E-2</v>
      </c>
      <c r="H13" s="84">
        <v>172.28291439999975</v>
      </c>
      <c r="I13" s="85">
        <v>5.1745254000000004E-2</v>
      </c>
      <c r="J13" s="88">
        <v>0.56724798206554161</v>
      </c>
      <c r="K13" s="84">
        <v>3403.4878923932501</v>
      </c>
      <c r="L13" s="33"/>
      <c r="M13" s="37"/>
      <c r="N13" s="36"/>
      <c r="O13" s="34"/>
    </row>
    <row r="14" spans="1:15" ht="15.6" x14ac:dyDescent="0.3">
      <c r="A14" s="87">
        <v>1024</v>
      </c>
      <c r="B14" s="123" t="s">
        <v>791</v>
      </c>
      <c r="C14" s="88">
        <v>0.65208205748000003</v>
      </c>
      <c r="D14" s="84">
        <v>3912.49234488</v>
      </c>
      <c r="E14" s="88">
        <v>0.62</v>
      </c>
      <c r="F14" s="84">
        <v>3711</v>
      </c>
      <c r="G14" s="84">
        <v>3.2082057480000037E-2</v>
      </c>
      <c r="H14" s="84">
        <v>201.49234488000002</v>
      </c>
      <c r="I14" s="85">
        <v>5.174525400000006E-2</v>
      </c>
      <c r="J14" s="88">
        <v>0.58257900860785361</v>
      </c>
      <c r="K14" s="84">
        <v>3495.474051647122</v>
      </c>
      <c r="L14" s="33"/>
      <c r="M14" s="37"/>
      <c r="N14" s="36"/>
      <c r="O14" s="34"/>
    </row>
    <row r="15" spans="1:15" ht="15.6" x14ac:dyDescent="0.3">
      <c r="A15" s="87">
        <v>1031</v>
      </c>
      <c r="B15" s="123" t="s">
        <v>792</v>
      </c>
      <c r="C15" s="88">
        <v>0.68363441510000011</v>
      </c>
      <c r="D15" s="84">
        <v>4101.8064906</v>
      </c>
      <c r="E15" s="88">
        <v>0.65</v>
      </c>
      <c r="F15" s="84">
        <v>3907</v>
      </c>
      <c r="G15" s="84">
        <v>3.3634415100000092E-2</v>
      </c>
      <c r="H15" s="84">
        <v>194.80649059999996</v>
      </c>
      <c r="I15" s="85">
        <v>5.1745254000000143E-2</v>
      </c>
      <c r="J15" s="88">
        <v>0.6132410616924775</v>
      </c>
      <c r="K15" s="84">
        <v>3679.4463701548648</v>
      </c>
      <c r="L15" s="33"/>
      <c r="M15" s="37"/>
      <c r="N15" s="36"/>
      <c r="O15" s="34"/>
    </row>
    <row r="16" spans="1:15" ht="15.6" x14ac:dyDescent="0.3">
      <c r="A16" s="87">
        <v>1034</v>
      </c>
      <c r="B16" s="123" t="s">
        <v>793</v>
      </c>
      <c r="C16" s="88">
        <v>0.82036129812000014</v>
      </c>
      <c r="D16" s="84">
        <v>4922.1677887200003</v>
      </c>
      <c r="E16" s="88">
        <v>0.78</v>
      </c>
      <c r="F16" s="84">
        <v>4688</v>
      </c>
      <c r="G16" s="84">
        <v>4.0361298120000111E-2</v>
      </c>
      <c r="H16" s="84">
        <v>234.16778872000032</v>
      </c>
      <c r="I16" s="85">
        <v>5.1745254000000143E-2</v>
      </c>
      <c r="J16" s="88">
        <v>0.73588927403097293</v>
      </c>
      <c r="K16" s="84">
        <v>4415.3356441858377</v>
      </c>
      <c r="L16" s="33"/>
      <c r="M16" s="37"/>
      <c r="N16" s="36"/>
      <c r="O16" s="34"/>
    </row>
    <row r="17" spans="1:15" ht="15.6" x14ac:dyDescent="0.3">
      <c r="A17" s="87">
        <v>1035</v>
      </c>
      <c r="B17" s="123" t="s">
        <v>794</v>
      </c>
      <c r="C17" s="88">
        <v>0.90450091844000002</v>
      </c>
      <c r="D17" s="84">
        <v>5427.0055106400005</v>
      </c>
      <c r="E17" s="88">
        <v>0.86</v>
      </c>
      <c r="F17" s="84">
        <v>5176</v>
      </c>
      <c r="G17" s="84">
        <v>4.4500918440000037E-2</v>
      </c>
      <c r="H17" s="84">
        <v>251.00551064000047</v>
      </c>
      <c r="I17" s="85">
        <v>5.1745254000000046E-2</v>
      </c>
      <c r="J17" s="88">
        <v>0.81254440674253259</v>
      </c>
      <c r="K17" s="84">
        <v>4875.2664404551961</v>
      </c>
      <c r="L17" s="33"/>
      <c r="M17" s="37"/>
      <c r="N17" s="36"/>
      <c r="O17" s="34"/>
    </row>
    <row r="18" spans="1:15" ht="15.6" x14ac:dyDescent="0.3">
      <c r="A18" s="87">
        <v>1202</v>
      </c>
      <c r="B18" s="123" t="s">
        <v>795</v>
      </c>
      <c r="C18" s="88">
        <v>0.76777403542</v>
      </c>
      <c r="D18" s="84">
        <v>4606.6442125200001</v>
      </c>
      <c r="E18" s="88">
        <v>0.73</v>
      </c>
      <c r="F18" s="84">
        <v>4395</v>
      </c>
      <c r="G18" s="84">
        <v>3.7774035420000018E-2</v>
      </c>
      <c r="H18" s="84">
        <v>211.64421252000011</v>
      </c>
      <c r="I18" s="85">
        <v>5.1745254000000025E-2</v>
      </c>
      <c r="J18" s="88">
        <v>0.68989619440403716</v>
      </c>
      <c r="K18" s="84">
        <v>4139.3771664242231</v>
      </c>
      <c r="L18" s="33"/>
      <c r="M18" s="37"/>
      <c r="N18" s="36"/>
      <c r="O18" s="34"/>
    </row>
    <row r="19" spans="1:15" ht="28.2" x14ac:dyDescent="0.3">
      <c r="A19" s="87">
        <v>1204</v>
      </c>
      <c r="B19" s="123" t="s">
        <v>796</v>
      </c>
      <c r="C19" s="88">
        <v>1.1464023268600001</v>
      </c>
      <c r="D19" s="84">
        <v>6878.4139611600003</v>
      </c>
      <c r="E19" s="88">
        <v>1.0900000000000001</v>
      </c>
      <c r="F19" s="84">
        <v>6544</v>
      </c>
      <c r="G19" s="84">
        <v>5.6402326860000018E-2</v>
      </c>
      <c r="H19" s="84">
        <v>334.41396116000033</v>
      </c>
      <c r="I19" s="85">
        <v>5.1745254000000011E-2</v>
      </c>
      <c r="J19" s="88">
        <v>1.0271787783348998</v>
      </c>
      <c r="K19" s="84">
        <v>6163.0726700093983</v>
      </c>
      <c r="L19" s="33"/>
      <c r="M19" s="37"/>
      <c r="N19" s="36"/>
      <c r="O19" s="34"/>
    </row>
    <row r="20" spans="1:15" ht="15.6" x14ac:dyDescent="0.3">
      <c r="A20" s="87">
        <v>1206</v>
      </c>
      <c r="B20" s="123" t="s">
        <v>797</v>
      </c>
      <c r="C20" s="88">
        <v>0.82036129812000014</v>
      </c>
      <c r="D20" s="84">
        <v>4922.1677887200003</v>
      </c>
      <c r="E20" s="88">
        <v>0.78</v>
      </c>
      <c r="F20" s="84">
        <v>4688</v>
      </c>
      <c r="G20" s="84">
        <v>4.0361298120000111E-2</v>
      </c>
      <c r="H20" s="84">
        <v>234.16778872000032</v>
      </c>
      <c r="I20" s="85">
        <v>5.1745254000000143E-2</v>
      </c>
      <c r="J20" s="88">
        <v>0.73588927403097293</v>
      </c>
      <c r="K20" s="84">
        <v>4415.3356441858377</v>
      </c>
      <c r="L20" s="33"/>
      <c r="M20" s="37"/>
      <c r="N20" s="36"/>
      <c r="O20" s="34"/>
    </row>
    <row r="21" spans="1:15" ht="28.2" x14ac:dyDescent="0.3">
      <c r="A21" s="87">
        <v>1209</v>
      </c>
      <c r="B21" s="123" t="s">
        <v>798</v>
      </c>
      <c r="C21" s="88">
        <v>0.90450091844000002</v>
      </c>
      <c r="D21" s="84">
        <v>5427.0055106400005</v>
      </c>
      <c r="E21" s="88">
        <v>0.86</v>
      </c>
      <c r="F21" s="84">
        <v>5176</v>
      </c>
      <c r="G21" s="84">
        <v>4.4500918440000037E-2</v>
      </c>
      <c r="H21" s="84">
        <v>251.00551064000047</v>
      </c>
      <c r="I21" s="85">
        <v>5.1745254000000046E-2</v>
      </c>
      <c r="J21" s="88">
        <v>0.81254440674253259</v>
      </c>
      <c r="K21" s="84">
        <v>4875.2664404551961</v>
      </c>
      <c r="L21" s="33"/>
      <c r="M21" s="37"/>
      <c r="N21" s="36"/>
      <c r="O21" s="34"/>
    </row>
    <row r="22" spans="1:15" ht="28.2" x14ac:dyDescent="0.3">
      <c r="A22" s="87">
        <v>1210</v>
      </c>
      <c r="B22" s="123" t="s">
        <v>799</v>
      </c>
      <c r="C22" s="88">
        <v>0.92553582352000008</v>
      </c>
      <c r="D22" s="84">
        <v>5553.2149411200007</v>
      </c>
      <c r="E22" s="88">
        <v>0.88</v>
      </c>
      <c r="F22" s="84">
        <v>5274</v>
      </c>
      <c r="G22" s="84">
        <v>4.5535823520000074E-2</v>
      </c>
      <c r="H22" s="84">
        <v>279.21494112000073</v>
      </c>
      <c r="I22" s="85">
        <v>5.1745254000000081E-2</v>
      </c>
      <c r="J22" s="88">
        <v>0.82787543328484459</v>
      </c>
      <c r="K22" s="84">
        <v>4967.252599709067</v>
      </c>
      <c r="L22" s="33"/>
      <c r="M22" s="37"/>
      <c r="N22" s="36"/>
      <c r="O22" s="34"/>
    </row>
    <row r="23" spans="1:15" ht="15.6" x14ac:dyDescent="0.3">
      <c r="A23" s="87">
        <v>1211</v>
      </c>
      <c r="B23" s="124"/>
      <c r="C23" s="88" t="s">
        <v>800</v>
      </c>
      <c r="D23" s="89" t="s">
        <v>801</v>
      </c>
      <c r="E23" s="89" t="s">
        <v>801</v>
      </c>
      <c r="F23" s="89" t="s">
        <v>801</v>
      </c>
      <c r="G23" s="89" t="s">
        <v>801</v>
      </c>
      <c r="H23" s="89" t="s">
        <v>801</v>
      </c>
      <c r="I23" s="89"/>
      <c r="J23" s="89" t="s">
        <v>801</v>
      </c>
      <c r="K23" s="89" t="s">
        <v>801</v>
      </c>
      <c r="L23" s="33"/>
      <c r="O23" s="34"/>
    </row>
    <row r="24" spans="1:15" ht="28.2" x14ac:dyDescent="0.3">
      <c r="A24" s="87">
        <v>1212</v>
      </c>
      <c r="B24" s="123" t="s">
        <v>802</v>
      </c>
      <c r="C24" s="88">
        <v>0.76777403542</v>
      </c>
      <c r="D24" s="84">
        <v>4606.6442125200001</v>
      </c>
      <c r="E24" s="88">
        <v>0.73</v>
      </c>
      <c r="F24" s="84">
        <v>4395</v>
      </c>
      <c r="G24" s="84">
        <v>3.7774035420000018E-2</v>
      </c>
      <c r="H24" s="84">
        <v>211.64421252000011</v>
      </c>
      <c r="I24" s="85">
        <v>5.1745254000000025E-2</v>
      </c>
      <c r="J24" s="88">
        <v>0.68989619440403716</v>
      </c>
      <c r="K24" s="84">
        <v>4139.3771664242231</v>
      </c>
      <c r="L24" s="33"/>
      <c r="M24" s="37"/>
      <c r="N24" s="36"/>
      <c r="O24" s="34"/>
    </row>
    <row r="25" spans="1:15" ht="15.6" x14ac:dyDescent="0.3">
      <c r="A25" s="87">
        <v>1226</v>
      </c>
      <c r="B25" s="123" t="s">
        <v>803</v>
      </c>
      <c r="C25" s="88">
        <v>1.2620943048</v>
      </c>
      <c r="D25" s="84">
        <v>7572.5658287999995</v>
      </c>
      <c r="E25" s="88">
        <v>1.2</v>
      </c>
      <c r="F25" s="84">
        <v>7227</v>
      </c>
      <c r="G25" s="84">
        <v>6.20943048E-2</v>
      </c>
      <c r="H25" s="84">
        <v>345.56582879999951</v>
      </c>
      <c r="I25" s="85">
        <v>5.1745254000000004E-2</v>
      </c>
      <c r="J25" s="88">
        <v>1.1344959641310832</v>
      </c>
      <c r="K25" s="84">
        <v>6806.9757847864985</v>
      </c>
      <c r="L25" s="33"/>
      <c r="M25" s="37"/>
      <c r="N25" s="36"/>
      <c r="O25" s="34"/>
    </row>
    <row r="26" spans="1:15" ht="15.6" x14ac:dyDescent="0.3">
      <c r="A26" s="87">
        <v>1227</v>
      </c>
      <c r="B26" s="125"/>
      <c r="C26" s="88" t="s">
        <v>800</v>
      </c>
      <c r="D26" s="89" t="s">
        <v>801</v>
      </c>
      <c r="E26" s="89" t="s">
        <v>801</v>
      </c>
      <c r="F26" s="89" t="s">
        <v>801</v>
      </c>
      <c r="G26" s="89" t="s">
        <v>801</v>
      </c>
      <c r="H26" s="89" t="s">
        <v>801</v>
      </c>
      <c r="I26" s="90"/>
      <c r="J26" s="89" t="s">
        <v>801</v>
      </c>
      <c r="K26" s="89" t="s">
        <v>801</v>
      </c>
      <c r="L26" s="33"/>
      <c r="O26" s="34"/>
    </row>
    <row r="27" spans="1:15" ht="15.6" x14ac:dyDescent="0.3">
      <c r="A27" s="87">
        <v>1237</v>
      </c>
      <c r="B27" s="123" t="s">
        <v>804</v>
      </c>
      <c r="C27" s="88">
        <v>1.12536742178</v>
      </c>
      <c r="D27" s="84">
        <v>6752.204530680001</v>
      </c>
      <c r="E27" s="88">
        <v>1.07</v>
      </c>
      <c r="F27" s="84">
        <v>6446</v>
      </c>
      <c r="G27" s="84">
        <v>5.5367421779999981E-2</v>
      </c>
      <c r="H27" s="84">
        <v>306.20453068000097</v>
      </c>
      <c r="I27" s="85">
        <v>5.1745253999999977E-2</v>
      </c>
      <c r="J27" s="88">
        <v>1.0118477517925879</v>
      </c>
      <c r="K27" s="84">
        <v>6071.0865107555273</v>
      </c>
      <c r="L27" s="33"/>
      <c r="M27" s="37"/>
      <c r="N27" s="36"/>
      <c r="O27" s="34"/>
    </row>
    <row r="28" spans="1:15" ht="15.6" x14ac:dyDescent="0.3">
      <c r="A28" s="87">
        <v>1247</v>
      </c>
      <c r="B28" s="123" t="s">
        <v>805</v>
      </c>
      <c r="C28" s="88">
        <v>1.0622627065400001</v>
      </c>
      <c r="D28" s="84">
        <v>6373.5762392400011</v>
      </c>
      <c r="E28" s="88">
        <v>1.01</v>
      </c>
      <c r="F28" s="84">
        <v>6055</v>
      </c>
      <c r="G28" s="84">
        <v>5.2262706540000092E-2</v>
      </c>
      <c r="H28" s="84">
        <v>318.57623924000109</v>
      </c>
      <c r="I28" s="85">
        <v>5.1745254000000088E-2</v>
      </c>
      <c r="J28" s="88">
        <v>0.95052364562334002</v>
      </c>
      <c r="K28" s="84">
        <v>5703.14187374004</v>
      </c>
      <c r="L28" s="33"/>
      <c r="M28" s="37"/>
      <c r="N28" s="36"/>
      <c r="O28" s="34"/>
    </row>
    <row r="29" spans="1:15" ht="28.2" x14ac:dyDescent="0.3">
      <c r="A29" s="87">
        <v>1248</v>
      </c>
      <c r="B29" s="123" t="s">
        <v>806</v>
      </c>
      <c r="C29" s="88">
        <v>0.78880894050000006</v>
      </c>
      <c r="D29" s="84">
        <v>4732.8536430000004</v>
      </c>
      <c r="E29" s="88">
        <v>0.75</v>
      </c>
      <c r="F29" s="84">
        <v>4493</v>
      </c>
      <c r="G29" s="84">
        <v>3.8808940500000055E-2</v>
      </c>
      <c r="H29" s="84">
        <v>239.85364300000037</v>
      </c>
      <c r="I29" s="85">
        <v>5.1745254000000074E-2</v>
      </c>
      <c r="J29" s="88">
        <v>0.70522722094634915</v>
      </c>
      <c r="K29" s="84">
        <v>4231.363325678095</v>
      </c>
      <c r="L29" s="33"/>
      <c r="M29" s="37"/>
      <c r="N29" s="36"/>
      <c r="O29" s="34"/>
    </row>
    <row r="30" spans="1:15" ht="13.5" customHeight="1" x14ac:dyDescent="0.3">
      <c r="A30" s="38" t="s">
        <v>886</v>
      </c>
      <c r="B30" s="38"/>
      <c r="C30" s="39"/>
      <c r="D30" s="34"/>
      <c r="E30" s="34"/>
      <c r="F30" s="34"/>
      <c r="G30" s="34"/>
      <c r="H30" s="34"/>
      <c r="I30" s="34"/>
      <c r="J30" s="34"/>
      <c r="K30" s="34"/>
      <c r="L30" s="34"/>
      <c r="M30" s="34"/>
      <c r="N30" s="34"/>
    </row>
    <row r="31" spans="1:15" ht="13.5" customHeight="1" x14ac:dyDescent="0.3">
      <c r="A31" s="38" t="s">
        <v>810</v>
      </c>
      <c r="B31" s="38"/>
      <c r="C31" s="39"/>
      <c r="D31" s="34"/>
      <c r="E31" s="34"/>
      <c r="F31" s="34"/>
      <c r="G31" s="34"/>
      <c r="H31" s="34"/>
      <c r="I31" s="34"/>
      <c r="J31" s="34"/>
      <c r="K31" s="34"/>
      <c r="L31" s="34"/>
      <c r="M31" s="34"/>
      <c r="N31" s="34"/>
    </row>
  </sheetData>
  <pageMargins left="0.7" right="0.7" top="0.75" bottom="0.75" header="0" footer="0"/>
  <pageSetup orientation="portrait"/>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42"/>
  <sheetViews>
    <sheetView workbookViewId="0">
      <pane xSplit="1" ySplit="2" topLeftCell="B3" activePane="bottomRight" state="frozen"/>
      <selection activeCell="A2" sqref="A2"/>
      <selection pane="topRight" activeCell="A2" sqref="A2"/>
      <selection pane="bottomLeft" activeCell="A2" sqref="A2"/>
      <selection pane="bottomRight" activeCell="A2" sqref="A2"/>
    </sheetView>
  </sheetViews>
  <sheetFormatPr defaultColWidth="14.44140625" defaultRowHeight="15" customHeight="1" x14ac:dyDescent="0.3"/>
  <cols>
    <col min="1" max="1" width="16.5546875" style="3" customWidth="1"/>
    <col min="2" max="2" width="14" style="3" customWidth="1"/>
    <col min="3" max="3" width="17" style="3" customWidth="1"/>
    <col min="4" max="4" width="13.6640625" style="3" customWidth="1"/>
    <col min="5" max="5" width="13.33203125" style="3" customWidth="1"/>
    <col min="6" max="6" width="16" style="3" customWidth="1"/>
    <col min="7" max="7" width="16.33203125" style="3" customWidth="1"/>
    <col min="8" max="8" width="13.5546875" style="3" customWidth="1"/>
    <col min="9" max="9" width="14.44140625" style="3"/>
    <col min="10" max="10" width="16.33203125" style="3" customWidth="1"/>
    <col min="11" max="11" width="12.5546875" style="3" customWidth="1"/>
    <col min="12" max="14" width="21.6640625" style="3" customWidth="1"/>
    <col min="15" max="15" width="20.5546875" style="3" customWidth="1"/>
    <col min="16" max="16" width="21" style="3" customWidth="1"/>
    <col min="17" max="21" width="17.33203125" style="3" customWidth="1"/>
    <col min="22" max="22" width="22.44140625" style="3" customWidth="1"/>
    <col min="23" max="24" width="19.109375" style="3" customWidth="1"/>
    <col min="25" max="16384" width="14.44140625" style="3"/>
  </cols>
  <sheetData>
    <row r="1" spans="1:24" ht="17.399999999999999" x14ac:dyDescent="0.3">
      <c r="A1" s="91" t="s">
        <v>877</v>
      </c>
      <c r="B1" s="10"/>
      <c r="C1" s="92"/>
      <c r="D1" s="92"/>
      <c r="E1" s="92"/>
      <c r="F1" s="11"/>
      <c r="G1" s="11"/>
      <c r="H1" s="11"/>
      <c r="I1" s="11"/>
      <c r="J1" s="11"/>
      <c r="K1" s="11"/>
      <c r="L1" s="11"/>
      <c r="M1" s="11"/>
      <c r="N1" s="11"/>
      <c r="O1" s="11"/>
      <c r="P1" s="11"/>
      <c r="Q1" s="11"/>
      <c r="R1" s="11"/>
      <c r="S1" s="11"/>
      <c r="T1" s="11"/>
      <c r="U1" s="10"/>
      <c r="V1" s="10"/>
      <c r="W1" s="10"/>
      <c r="X1" s="10"/>
    </row>
    <row r="2" spans="1:24" ht="46.8" x14ac:dyDescent="0.3">
      <c r="A2" s="93" t="s">
        <v>6</v>
      </c>
      <c r="B2" s="94" t="s">
        <v>7</v>
      </c>
      <c r="C2" s="94" t="s">
        <v>8</v>
      </c>
      <c r="D2" s="94" t="s">
        <v>9</v>
      </c>
      <c r="E2" s="95" t="s">
        <v>10</v>
      </c>
      <c r="F2" s="95" t="s">
        <v>11</v>
      </c>
      <c r="G2" s="95" t="s">
        <v>12</v>
      </c>
      <c r="H2" s="95" t="s">
        <v>13</v>
      </c>
      <c r="I2" s="95" t="s">
        <v>14</v>
      </c>
      <c r="J2" s="95" t="s">
        <v>15</v>
      </c>
      <c r="K2" s="95" t="s">
        <v>16</v>
      </c>
      <c r="L2" s="95" t="s">
        <v>17</v>
      </c>
      <c r="M2" s="95" t="s">
        <v>18</v>
      </c>
      <c r="N2" s="96" t="s">
        <v>898</v>
      </c>
      <c r="O2" s="93" t="s">
        <v>899</v>
      </c>
      <c r="P2" s="95" t="s">
        <v>907</v>
      </c>
      <c r="Q2" s="95" t="s">
        <v>910</v>
      </c>
      <c r="R2" s="96" t="s">
        <v>19</v>
      </c>
      <c r="S2" s="96" t="s">
        <v>900</v>
      </c>
      <c r="T2" s="93" t="s">
        <v>901</v>
      </c>
      <c r="U2" s="95" t="s">
        <v>812</v>
      </c>
      <c r="V2" s="96" t="s">
        <v>902</v>
      </c>
      <c r="W2" s="93" t="s">
        <v>903</v>
      </c>
    </row>
    <row r="3" spans="1:24" ht="17.399999999999999" customHeight="1" x14ac:dyDescent="0.3">
      <c r="A3" s="97" t="s">
        <v>20</v>
      </c>
      <c r="B3" s="97">
        <f>COUNTIF('FY26 Fleet - Dept Details'!$A$3:$A$828,$A3)</f>
        <v>21</v>
      </c>
      <c r="C3" s="97">
        <f>COUNTIFS('FY26 Fleet - Dept Details'!$A$3:$A$828,$A3,'FY26 Fleet - Dept Details'!H$3:H$828,"N")</f>
        <v>21</v>
      </c>
      <c r="D3" s="97">
        <f>SUMIF('FY26 Fleet - Dept Details'!$A$3:$A$825,$A3,'FY26 Fleet - Dept Details'!I$3:I$825)</f>
        <v>94888</v>
      </c>
      <c r="E3" s="98">
        <f>SUMIF('FY26 Fleet - Dept Details'!$A$3:$A$825,$A3,'FY26 Fleet - Dept Details'!J$3:J$825)</f>
        <v>89103.857918879963</v>
      </c>
      <c r="F3" s="98">
        <f>SUMIF('FY26 Fleet - Dept Details'!$A$3:$A$825,$A3,'FY26 Fleet - Dept Details'!L$3:L$825)</f>
        <v>16958.350992948541</v>
      </c>
      <c r="G3" s="98">
        <f>SUMIF('FY26 Fleet - Dept Details'!$A$3:$A$825,$A3,'FY26 Fleet - Dept Details'!M$3:M$825)</f>
        <v>0</v>
      </c>
      <c r="H3" s="98">
        <f>SUMIF('FY26 Fleet - Dept Details'!$A$3:$A$825,$A3,'FY26 Fleet - Dept Details'!N$3:N$825)</f>
        <v>0</v>
      </c>
      <c r="I3" s="98">
        <f>SUMIF('FY26 Fleet - Dept Details'!$A$3:$A$825,$A3,'FY26 Fleet - Dept Details'!O$3:O$825)</f>
        <v>36442.973051100002</v>
      </c>
      <c r="J3" s="98">
        <f>SUMIF('FY26 Fleet - Dept Details'!$A$3:$A$825,$A3,'FY26 Fleet - Dept Details'!P$3:P$825)</f>
        <v>1292.2107121434983</v>
      </c>
      <c r="K3" s="98">
        <f>SUMIF('FY26 Fleet - Dept Details'!$A$3:$A$825,$A3,'FY26 Fleet - Dept Details'!Q$3:Q$825)</f>
        <v>169.6</v>
      </c>
      <c r="L3" s="98">
        <f>SUMIF('FY26 Fleet - Dept Details'!$A$3:$A$825,$A3,'FY26 Fleet - Dept Details'!R$3:R$825)</f>
        <v>7616.8590615740686</v>
      </c>
      <c r="M3" s="102">
        <f t="shared" ref="M3:M11" si="0">SUM(E3:L3)</f>
        <v>151583.85173664609</v>
      </c>
      <c r="N3" s="98">
        <f t="shared" ref="N3:N11" si="1">M3-M17</f>
        <v>11762.851736646087</v>
      </c>
      <c r="O3" s="99">
        <f t="shared" ref="O3:O12" si="2">N3/M17</f>
        <v>8.412793311910291E-2</v>
      </c>
      <c r="P3" s="98">
        <f>SUMIF('FY26 Fleet - Dept Details'!$A$3:$A$825,$A3,'FY26 Fleet - Dept Details'!V$3:V$825)</f>
        <v>81020.683142857146</v>
      </c>
      <c r="Q3" s="98">
        <f>SUMIF('FY26 Fleet - Dept Details'!$A$3:$A$825,$A3,'FY26 Fleet - Dept Details'!W$3:W$825)</f>
        <v>5260.7486719408344</v>
      </c>
      <c r="R3" s="102">
        <f t="shared" ref="R3:R11" si="3">SUM(P3:Q3)</f>
        <v>86281.431814797979</v>
      </c>
      <c r="S3" s="98">
        <f t="shared" ref="S3:S12" si="4">R3-R17</f>
        <v>14358.124122490291</v>
      </c>
      <c r="T3" s="99">
        <f t="shared" ref="T3:T12" si="5">S3/R17</f>
        <v>0.19963103176393424</v>
      </c>
      <c r="U3" s="102">
        <f t="shared" ref="U3:U11" si="6">R3+M3</f>
        <v>237865.28355144407</v>
      </c>
      <c r="V3" s="98">
        <f t="shared" ref="V3:V11" si="7">U3-U17</f>
        <v>26120.975859136379</v>
      </c>
      <c r="W3" s="99">
        <f t="shared" ref="W3:W12" si="8">V3/U17</f>
        <v>0.12336093538388569</v>
      </c>
    </row>
    <row r="4" spans="1:24" ht="17.399999999999999" customHeight="1" x14ac:dyDescent="0.3">
      <c r="A4" s="97" t="s">
        <v>21</v>
      </c>
      <c r="B4" s="97">
        <f>COUNTIF('FY26 Fleet - Dept Details'!$A$3:$A$828,$A4)</f>
        <v>115</v>
      </c>
      <c r="C4" s="97">
        <f>COUNTIFS('FY26 Fleet - Dept Details'!$A$3:$A$828,$A4,'FY26 Fleet - Dept Details'!H$3:H$828,"N")</f>
        <v>90</v>
      </c>
      <c r="D4" s="97">
        <f>SUMIF('FY26 Fleet - Dept Details'!$A$3:$A$825,$A4,'FY26 Fleet - Dept Details'!I$3:I$825)</f>
        <v>547497</v>
      </c>
      <c r="E4" s="98">
        <f>SUMIF('FY26 Fleet - Dept Details'!$A$3:$A$825,$A4,'FY26 Fleet - Dept Details'!J$3:J$825)</f>
        <v>561064.02319884032</v>
      </c>
      <c r="F4" s="98">
        <f>SUMIF('FY26 Fleet - Dept Details'!$A$3:$A$825,$A4,'FY26 Fleet - Dept Details'!L$3:L$825)</f>
        <v>159823.3770770806</v>
      </c>
      <c r="G4" s="98">
        <f>SUMIF('FY26 Fleet - Dept Details'!$A$3:$A$825,$A4,'FY26 Fleet - Dept Details'!M$3:M$825)</f>
        <v>11613.585106648452</v>
      </c>
      <c r="H4" s="98">
        <f>SUMIF('FY26 Fleet - Dept Details'!$A$3:$A$825,$A4,'FY26 Fleet - Dept Details'!N$3:N$825)</f>
        <v>1291.100557178896</v>
      </c>
      <c r="I4" s="98">
        <f>SUMIF('FY26 Fleet - Dept Details'!$A$3:$A$825,$A4,'FY26 Fleet - Dept Details'!O$3:O$825)</f>
        <v>199568.66194649966</v>
      </c>
      <c r="J4" s="98">
        <f>SUMIF('FY26 Fleet - Dept Details'!$A$3:$A$825,$A4,'FY26 Fleet - Dept Details'!P$3:P$825)</f>
        <v>23048.641895373723</v>
      </c>
      <c r="K4" s="98">
        <f>SUMIF('FY26 Fleet - Dept Details'!$A$3:$A$825,$A4,'FY26 Fleet - Dept Details'!Q$3:Q$825)</f>
        <v>9823.8799999999992</v>
      </c>
      <c r="L4" s="98">
        <f>SUMIF('FY26 Fleet - Dept Details'!$A$3:$A$825,$A4,'FY26 Fleet - Dept Details'!R$3:R$825)</f>
        <v>41922.477474733038</v>
      </c>
      <c r="M4" s="102">
        <f t="shared" si="0"/>
        <v>1008155.7472563547</v>
      </c>
      <c r="N4" s="98">
        <f t="shared" si="1"/>
        <v>103417.74725635466</v>
      </c>
      <c r="O4" s="99">
        <f t="shared" si="2"/>
        <v>0.1143068460221132</v>
      </c>
      <c r="P4" s="98">
        <f>SUMIF('FY26 Fleet - Dept Details'!$A$3:$A$825,$A4,'FY26 Fleet - Dept Details'!V$3:V$825)</f>
        <v>498248.94996308966</v>
      </c>
      <c r="Q4" s="98">
        <f>SUMIF('FY26 Fleet - Dept Details'!$A$3:$A$825,$A4,'FY26 Fleet - Dept Details'!W$3:W$825)</f>
        <v>53570.557005552182</v>
      </c>
      <c r="R4" s="102">
        <f t="shared" si="3"/>
        <v>551819.50696864189</v>
      </c>
      <c r="S4" s="98">
        <f t="shared" si="4"/>
        <v>137771.70363530854</v>
      </c>
      <c r="T4" s="99">
        <f t="shared" si="5"/>
        <v>0.33274347195218434</v>
      </c>
      <c r="U4" s="102">
        <f t="shared" si="6"/>
        <v>1559975.2542249965</v>
      </c>
      <c r="V4" s="98">
        <f t="shared" si="7"/>
        <v>241189.45089166332</v>
      </c>
      <c r="W4" s="99">
        <f t="shared" si="8"/>
        <v>0.18288750931503683</v>
      </c>
    </row>
    <row r="5" spans="1:24" ht="17.399999999999999" customHeight="1" x14ac:dyDescent="0.3">
      <c r="A5" s="97" t="s">
        <v>22</v>
      </c>
      <c r="B5" s="97">
        <f>COUNTIF('FY26 Fleet - Dept Details'!$A$3:$A$828,$A5)</f>
        <v>37</v>
      </c>
      <c r="C5" s="97">
        <f>COUNTIFS('FY26 Fleet - Dept Details'!$A$3:$A$828,$A5,'FY26 Fleet - Dept Details'!H$3:H$828,"N")</f>
        <v>37</v>
      </c>
      <c r="D5" s="97">
        <f>SUMIF('FY26 Fleet - Dept Details'!$A$3:$A$825,$A5,'FY26 Fleet - Dept Details'!I$3:I$825)</f>
        <v>63239</v>
      </c>
      <c r="E5" s="98">
        <f>SUMIF('FY26 Fleet - Dept Details'!$A$3:$A$825,$A5,'FY26 Fleet - Dept Details'!J$3:J$825)</f>
        <v>151072.68828455999</v>
      </c>
      <c r="F5" s="98">
        <f>SUMIF('FY26 Fleet - Dept Details'!$A$3:$A$825,$A5,'FY26 Fleet - Dept Details'!L$3:L$825)</f>
        <v>126.84047763239997</v>
      </c>
      <c r="G5" s="98">
        <f>SUMIF('FY26 Fleet - Dept Details'!$A$3:$A$825,$A5,'FY26 Fleet - Dept Details'!M$3:M$825)</f>
        <v>0</v>
      </c>
      <c r="H5" s="98">
        <f>SUMIF('FY26 Fleet - Dept Details'!$A$3:$A$825,$A5,'FY26 Fleet - Dept Details'!N$3:N$825)</f>
        <v>0</v>
      </c>
      <c r="I5" s="98">
        <f>SUMIF('FY26 Fleet - Dept Details'!$A$3:$A$825,$A5,'FY26 Fleet - Dept Details'!O$3:O$825)</f>
        <v>64209.047756700042</v>
      </c>
      <c r="J5" s="98">
        <f>SUMIF('FY26 Fleet - Dept Details'!$A$3:$A$825,$A5,'FY26 Fleet - Dept Details'!P$3:P$825)</f>
        <v>2345.0832621912537</v>
      </c>
      <c r="K5" s="98">
        <f>SUMIF('FY26 Fleet - Dept Details'!$A$3:$A$825,$A5,'FY26 Fleet - Dept Details'!Q$3:Q$825)</f>
        <v>119.19</v>
      </c>
      <c r="L5" s="98">
        <f>SUMIF('FY26 Fleet - Dept Details'!$A$3:$A$825,$A5,'FY26 Fleet - Dept Details'!R$3:R$825)</f>
        <v>7023.0181104806161</v>
      </c>
      <c r="M5" s="102">
        <f t="shared" si="0"/>
        <v>224895.8678915643</v>
      </c>
      <c r="N5" s="98">
        <f t="shared" si="1"/>
        <v>-13128.132108435704</v>
      </c>
      <c r="O5" s="99">
        <f t="shared" si="2"/>
        <v>-5.5154657128842904E-2</v>
      </c>
      <c r="P5" s="98">
        <f>SUMIF('FY26 Fleet - Dept Details'!$A$3:$A$825,$A5,'FY26 Fleet - Dept Details'!V$3:V$825)</f>
        <v>83468.621367325584</v>
      </c>
      <c r="Q5" s="98">
        <f>SUMIF('FY26 Fleet - Dept Details'!$A$3:$A$825,$A5,'FY26 Fleet - Dept Details'!W$3:W$825)</f>
        <v>8113.2246048252819</v>
      </c>
      <c r="R5" s="102">
        <f t="shared" si="3"/>
        <v>91581.84597215087</v>
      </c>
      <c r="S5" s="98">
        <f t="shared" si="4"/>
        <v>15263.84597215087</v>
      </c>
      <c r="T5" s="99">
        <f t="shared" si="5"/>
        <v>0.20000322299000065</v>
      </c>
      <c r="U5" s="102">
        <f t="shared" si="6"/>
        <v>316477.71386371518</v>
      </c>
      <c r="V5" s="98">
        <f t="shared" si="7"/>
        <v>2135.7138637151802</v>
      </c>
      <c r="W5" s="99">
        <f t="shared" si="8"/>
        <v>6.7942364167536641E-3</v>
      </c>
    </row>
    <row r="6" spans="1:24" ht="17.399999999999999" customHeight="1" x14ac:dyDescent="0.3">
      <c r="A6" s="97" t="s">
        <v>23</v>
      </c>
      <c r="B6" s="97">
        <f>COUNTIF('FY26 Fleet - Dept Details'!$A$3:$A$828,$A6)</f>
        <v>77</v>
      </c>
      <c r="C6" s="97">
        <f>COUNTIFS('FY26 Fleet - Dept Details'!$A$3:$A$828,$A6,'FY26 Fleet - Dept Details'!H$3:H$828,"N")</f>
        <v>73</v>
      </c>
      <c r="D6" s="97">
        <f>SUMIF('FY26 Fleet - Dept Details'!$A$3:$A$825,$A6,'FY26 Fleet - Dept Details'!I$3:I$825)</f>
        <v>201556</v>
      </c>
      <c r="E6" s="98">
        <f>SUMIF('FY26 Fleet - Dept Details'!$A$3:$A$825,$A6,'FY26 Fleet - Dept Details'!J$3:J$825)</f>
        <v>350799.11201916018</v>
      </c>
      <c r="F6" s="98">
        <f>SUMIF('FY26 Fleet - Dept Details'!$A$3:$A$825,$A6,'FY26 Fleet - Dept Details'!L$3:L$825)</f>
        <v>539.62945492232006</v>
      </c>
      <c r="G6" s="98">
        <f>SUMIF('FY26 Fleet - Dept Details'!$A$3:$A$825,$A6,'FY26 Fleet - Dept Details'!M$3:M$825)</f>
        <v>1667.613485560011</v>
      </c>
      <c r="H6" s="98">
        <f>SUMIF('FY26 Fleet - Dept Details'!$A$3:$A$825,$A6,'FY26 Fleet - Dept Details'!N$3:N$825)</f>
        <v>0</v>
      </c>
      <c r="I6" s="98">
        <f>SUMIF('FY26 Fleet - Dept Details'!$A$3:$A$825,$A6,'FY26 Fleet - Dept Details'!O$3:O$825)</f>
        <v>128811.4482383961</v>
      </c>
      <c r="J6" s="98">
        <f>SUMIF('FY26 Fleet - Dept Details'!$A$3:$A$825,$A6,'FY26 Fleet - Dept Details'!P$3:P$825)</f>
        <v>19579.40509550865</v>
      </c>
      <c r="K6" s="98">
        <f>SUMIF('FY26 Fleet - Dept Details'!$A$3:$A$825,$A6,'FY26 Fleet - Dept Details'!Q$3:Q$825)</f>
        <v>813.35999999999979</v>
      </c>
      <c r="L6" s="98">
        <f>SUMIF('FY26 Fleet - Dept Details'!$A$3:$A$825,$A6,'FY26 Fleet - Dept Details'!R$3:R$825)</f>
        <v>17434.776969007395</v>
      </c>
      <c r="M6" s="102">
        <f t="shared" si="0"/>
        <v>519645.34526255465</v>
      </c>
      <c r="N6" s="98">
        <f t="shared" si="1"/>
        <v>4738.3452625546488</v>
      </c>
      <c r="O6" s="99">
        <f t="shared" si="2"/>
        <v>9.2023321931040923E-3</v>
      </c>
      <c r="P6" s="98">
        <f>SUMIF('FY26 Fleet - Dept Details'!$A$3:$A$825,$A6,'FY26 Fleet - Dept Details'!V$3:V$825)</f>
        <v>207212.4511936162</v>
      </c>
      <c r="Q6" s="98">
        <f>SUMIF('FY26 Fleet - Dept Details'!$A$3:$A$825,$A6,'FY26 Fleet - Dept Details'!W$3:W$825)</f>
        <v>35461.89400813765</v>
      </c>
      <c r="R6" s="102">
        <f t="shared" si="3"/>
        <v>242674.34520175384</v>
      </c>
      <c r="S6" s="98">
        <f t="shared" si="4"/>
        <v>53788.478201753838</v>
      </c>
      <c r="T6" s="99">
        <f t="shared" si="5"/>
        <v>0.28476708742721252</v>
      </c>
      <c r="U6" s="102">
        <f t="shared" si="6"/>
        <v>762319.69046430849</v>
      </c>
      <c r="V6" s="98">
        <f t="shared" si="7"/>
        <v>58526.823464308516</v>
      </c>
      <c r="W6" s="99">
        <f t="shared" si="8"/>
        <v>8.3159159759299633E-2</v>
      </c>
    </row>
    <row r="7" spans="1:24" ht="17.399999999999999" customHeight="1" x14ac:dyDescent="0.3">
      <c r="A7" s="97" t="s">
        <v>24</v>
      </c>
      <c r="B7" s="97">
        <f>COUNTIF('FY26 Fleet - Dept Details'!$A$3:$A$828,$A7)</f>
        <v>197</v>
      </c>
      <c r="C7" s="97">
        <f>COUNTIFS('FY26 Fleet - Dept Details'!$A$3:$A$828,$A7,'FY26 Fleet - Dept Details'!H$3:H$828,"N")</f>
        <v>44</v>
      </c>
      <c r="D7" s="97">
        <f>SUMIF('FY26 Fleet - Dept Details'!$A$3:$A$825,$A7,'FY26 Fleet - Dept Details'!I$3:I$825)</f>
        <v>203491</v>
      </c>
      <c r="E7" s="98">
        <f>SUMIF('FY26 Fleet - Dept Details'!$A$3:$A$825,$A7,'FY26 Fleet - Dept Details'!J$3:J$825)</f>
        <v>238409.61417672009</v>
      </c>
      <c r="F7" s="98">
        <f>SUMIF('FY26 Fleet - Dept Details'!$A$3:$A$825,$A7,'FY26 Fleet - Dept Details'!L$3:L$825)</f>
        <v>58990.80316152647</v>
      </c>
      <c r="G7" s="98">
        <f>SUMIF('FY26 Fleet - Dept Details'!$A$3:$A$825,$A7,'FY26 Fleet - Dept Details'!M$3:M$825)</f>
        <v>398375.19213165174</v>
      </c>
      <c r="H7" s="98">
        <f>SUMIF('FY26 Fleet - Dept Details'!$A$3:$A$825,$A7,'FY26 Fleet - Dept Details'!N$3:N$825)</f>
        <v>111241.28409044225</v>
      </c>
      <c r="I7" s="98">
        <f>SUMIF('FY26 Fleet - Dept Details'!$A$3:$A$825,$A7,'FY26 Fleet - Dept Details'!O$3:O$825)</f>
        <v>303529.47332338296</v>
      </c>
      <c r="J7" s="98">
        <f>SUMIF('FY26 Fleet - Dept Details'!$A$3:$A$825,$A7,'FY26 Fleet - Dept Details'!P$3:P$825)</f>
        <v>14734.747165184226</v>
      </c>
      <c r="K7" s="98">
        <f>SUMIF('FY26 Fleet - Dept Details'!$A$3:$A$825,$A7,'FY26 Fleet - Dept Details'!Q$3:Q$825)</f>
        <v>31227.649999999994</v>
      </c>
      <c r="L7" s="98">
        <f>SUMIF('FY26 Fleet - Dept Details'!$A$3:$A$825,$A7,'FY26 Fleet - Dept Details'!R$3:R$825)</f>
        <v>90970.305919667066</v>
      </c>
      <c r="M7" s="102">
        <f t="shared" si="0"/>
        <v>1247479.0699685747</v>
      </c>
      <c r="N7" s="98">
        <f t="shared" si="1"/>
        <v>83632.06996857468</v>
      </c>
      <c r="O7" s="99">
        <f t="shared" si="2"/>
        <v>7.1858302653677569E-2</v>
      </c>
      <c r="P7" s="98">
        <f>SUMIF('FY26 Fleet - Dept Details'!$A$3:$A$825,$A7,'FY26 Fleet - Dept Details'!V$3:V$825)</f>
        <v>1081182.7480762168</v>
      </c>
      <c r="Q7" s="98">
        <f>SUMIF('FY26 Fleet - Dept Details'!$A$3:$A$825,$A7,'FY26 Fleet - Dept Details'!W$3:W$825)</f>
        <v>66432.237034163176</v>
      </c>
      <c r="R7" s="102">
        <f t="shared" si="3"/>
        <v>1147614.98511038</v>
      </c>
      <c r="S7" s="98">
        <f t="shared" si="4"/>
        <v>492301.52911037998</v>
      </c>
      <c r="T7" s="99">
        <f t="shared" si="5"/>
        <v>0.75124587264751663</v>
      </c>
      <c r="U7" s="102">
        <f t="shared" si="6"/>
        <v>2395094.0550789544</v>
      </c>
      <c r="V7" s="98">
        <f t="shared" si="7"/>
        <v>575933.59907895443</v>
      </c>
      <c r="W7" s="99">
        <f t="shared" si="8"/>
        <v>0.31659307301859824</v>
      </c>
    </row>
    <row r="8" spans="1:24" s="109" customFormat="1" ht="17.399999999999999" customHeight="1" x14ac:dyDescent="0.3">
      <c r="A8" s="97" t="s">
        <v>25</v>
      </c>
      <c r="B8" s="97">
        <f>COUNTIF('FY26 Fleet - Dept Details'!$A$3:$A$828,$A8)</f>
        <v>66</v>
      </c>
      <c r="C8" s="97">
        <f>COUNTIFS('FY26 Fleet - Dept Details'!$A$3:$A$828,$A8,'FY26 Fleet - Dept Details'!H$3:H$828,"N")</f>
        <v>51</v>
      </c>
      <c r="D8" s="97">
        <f>SUMIF('FY26 Fleet - Dept Details'!$A$3:$A$825,$A8,'FY26 Fleet - Dept Details'!I$3:I$825)</f>
        <v>133661</v>
      </c>
      <c r="E8" s="98">
        <f>SUMIF('FY26 Fleet - Dept Details'!$A$3:$A$825,$A8,'FY26 Fleet - Dept Details'!J$3:J$825)</f>
        <v>232036.03793748014</v>
      </c>
      <c r="F8" s="98">
        <f>SUMIF('FY26 Fleet - Dept Details'!$A$3:$A$825,$A8,'FY26 Fleet - Dept Details'!L$3:L$825)</f>
        <v>7453.6344754776792</v>
      </c>
      <c r="G8" s="98">
        <f>SUMIF('FY26 Fleet - Dept Details'!$A$3:$A$825,$A8,'FY26 Fleet - Dept Details'!M$3:M$825)</f>
        <v>4718.1995150356806</v>
      </c>
      <c r="H8" s="98">
        <f>SUMIF('FY26 Fleet - Dept Details'!$A$3:$A$825,$A8,'FY26 Fleet - Dept Details'!N$3:N$825)</f>
        <v>2977.4028373072538</v>
      </c>
      <c r="I8" s="98">
        <f>SUMIF('FY26 Fleet - Dept Details'!$A$3:$A$825,$A8,'FY26 Fleet - Dept Details'!O$3:O$825)</f>
        <v>107986.89220919606</v>
      </c>
      <c r="J8" s="98">
        <f>SUMIF('FY26 Fleet - Dept Details'!$A$3:$A$825,$A8,'FY26 Fleet - Dept Details'!P$3:P$825)</f>
        <v>8591.2592722362224</v>
      </c>
      <c r="K8" s="98">
        <f>SUMIF('FY26 Fleet - Dept Details'!$A$3:$A$825,$A8,'FY26 Fleet - Dept Details'!Q$3:Q$825)</f>
        <v>4638.8799999999992</v>
      </c>
      <c r="L8" s="98">
        <f>SUMIF('FY26 Fleet - Dept Details'!$A$3:$A$825,$A8,'FY26 Fleet - Dept Details'!R$3:R$825)</f>
        <v>17516.827727038068</v>
      </c>
      <c r="M8" s="102">
        <f t="shared" si="0"/>
        <v>385919.13397377107</v>
      </c>
      <c r="N8" s="98">
        <f t="shared" si="1"/>
        <v>343.13397377106594</v>
      </c>
      <c r="O8" s="99">
        <f t="shared" si="2"/>
        <v>8.8992565349260829E-4</v>
      </c>
      <c r="P8" s="98">
        <f>SUMIF('FY26 Fleet - Dept Details'!$A$3:$A$825,$A8,'FY26 Fleet - Dept Details'!V$3:V$825)</f>
        <v>208187.6250501016</v>
      </c>
      <c r="Q8" s="98">
        <f>SUMIF('FY26 Fleet - Dept Details'!$A$3:$A$825,$A8,'FY26 Fleet - Dept Details'!W$3:W$825)</f>
        <v>11942.842459154086</v>
      </c>
      <c r="R8" s="102">
        <f t="shared" si="3"/>
        <v>220130.46750925569</v>
      </c>
      <c r="S8" s="98">
        <f t="shared" si="4"/>
        <v>56921.067509255692</v>
      </c>
      <c r="T8" s="99">
        <f t="shared" si="5"/>
        <v>0.3487609629669351</v>
      </c>
      <c r="U8" s="102">
        <f t="shared" si="6"/>
        <v>606049.60148302675</v>
      </c>
      <c r="V8" s="98">
        <f t="shared" si="7"/>
        <v>57264.201483026729</v>
      </c>
      <c r="W8" s="99">
        <f t="shared" si="8"/>
        <v>0.10434716645710095</v>
      </c>
    </row>
    <row r="9" spans="1:24" ht="17.399999999999999" customHeight="1" x14ac:dyDescent="0.3">
      <c r="A9" s="97" t="s">
        <v>26</v>
      </c>
      <c r="B9" s="97">
        <f>COUNTIF('FY26 Fleet - Dept Details'!$A$3:$A$828,$A9)</f>
        <v>13</v>
      </c>
      <c r="C9" s="97">
        <f>COUNTIFS('FY26 Fleet - Dept Details'!$A$3:$A$828,$A9,'FY26 Fleet - Dept Details'!H$3:H$828,"N")</f>
        <v>8</v>
      </c>
      <c r="D9" s="97">
        <f>SUMIF('FY26 Fleet - Dept Details'!$A$3:$A$825,$A9,'FY26 Fleet - Dept Details'!I$3:I$825)</f>
        <v>12009</v>
      </c>
      <c r="E9" s="98">
        <f>SUMIF('FY26 Fleet - Dept Details'!$A$3:$A$825,$A9,'FY26 Fleet - Dept Details'!J$3:J$825)</f>
        <v>41270.483766959995</v>
      </c>
      <c r="F9" s="98">
        <f>SUMIF('FY26 Fleet - Dept Details'!$A$3:$A$825,$A9,'FY26 Fleet - Dept Details'!L$3:L$825)</f>
        <v>0</v>
      </c>
      <c r="G9" s="98">
        <f>SUMIF('FY26 Fleet - Dept Details'!$A$3:$A$825,$A9,'FY26 Fleet - Dept Details'!M$3:M$825)</f>
        <v>19086.301893317748</v>
      </c>
      <c r="H9" s="98">
        <f>SUMIF('FY26 Fleet - Dept Details'!$A$3:$A$825,$A9,'FY26 Fleet - Dept Details'!N$3:N$825)</f>
        <v>21839.938568990226</v>
      </c>
      <c r="I9" s="98">
        <f>SUMIF('FY26 Fleet - Dept Details'!$A$3:$A$825,$A9,'FY26 Fleet - Dept Details'!O$3:O$825)</f>
        <v>22559.9356983</v>
      </c>
      <c r="J9" s="98">
        <f>SUMIF('FY26 Fleet - Dept Details'!$A$3:$A$825,$A9,'FY26 Fleet - Dept Details'!P$3:P$825)</f>
        <v>1021.9616004374013</v>
      </c>
      <c r="K9" s="98">
        <f>SUMIF('FY26 Fleet - Dept Details'!$A$3:$A$825,$A9,'FY26 Fleet - Dept Details'!Q$3:Q$825)</f>
        <v>1802.45</v>
      </c>
      <c r="L9" s="98">
        <f>SUMIF('FY26 Fleet - Dept Details'!$A$3:$A$825,$A9,'FY26 Fleet - Dept Details'!R$3:R$825)</f>
        <v>9839.8147556402091</v>
      </c>
      <c r="M9" s="102">
        <f t="shared" si="0"/>
        <v>117420.88628364558</v>
      </c>
      <c r="N9" s="98">
        <f t="shared" si="1"/>
        <v>-14892.113716354419</v>
      </c>
      <c r="O9" s="99">
        <f t="shared" si="2"/>
        <v>-0.11255215826377166</v>
      </c>
      <c r="P9" s="98">
        <f>SUMIF('FY26 Fleet - Dept Details'!$A$3:$A$825,$A9,'FY26 Fleet - Dept Details'!V$3:V$825)</f>
        <v>64008.270000000004</v>
      </c>
      <c r="Q9" s="98">
        <f>SUMIF('FY26 Fleet - Dept Details'!$A$3:$A$825,$A9,'FY26 Fleet - Dept Details'!W$3:W$825)</f>
        <v>1988.3674589901946</v>
      </c>
      <c r="R9" s="102">
        <f t="shared" si="3"/>
        <v>65996.637458990197</v>
      </c>
      <c r="S9" s="98">
        <f t="shared" si="4"/>
        <v>-53480.362541009803</v>
      </c>
      <c r="T9" s="99">
        <f t="shared" si="5"/>
        <v>-0.44762056748168938</v>
      </c>
      <c r="U9" s="102">
        <f t="shared" si="6"/>
        <v>183417.52374263579</v>
      </c>
      <c r="V9" s="98">
        <f t="shared" si="7"/>
        <v>-68372.476257364207</v>
      </c>
      <c r="W9" s="99">
        <f t="shared" si="8"/>
        <v>-0.27154563825951866</v>
      </c>
    </row>
    <row r="10" spans="1:24" ht="17.399999999999999" customHeight="1" x14ac:dyDescent="0.3">
      <c r="A10" s="97" t="s">
        <v>27</v>
      </c>
      <c r="B10" s="97">
        <f>COUNTIF('FY26 Fleet - Dept Details'!$A$3:$A$828,$A10)</f>
        <v>283</v>
      </c>
      <c r="C10" s="97">
        <f>COUNTIFS('FY26 Fleet - Dept Details'!$A$3:$A$828,$A10,'FY26 Fleet - Dept Details'!H$3:H$828,"N")</f>
        <v>215</v>
      </c>
      <c r="D10" s="97">
        <f>SUMIF('FY26 Fleet - Dept Details'!$A$3:$A$825,$A10,'FY26 Fleet - Dept Details'!I$3:I$825)</f>
        <v>1560102</v>
      </c>
      <c r="E10" s="98">
        <f>SUMIF('FY26 Fleet - Dept Details'!$A$3:$A$825,$A10,'FY26 Fleet - Dept Details'!J$3:J$825)</f>
        <v>1101114.1762227584</v>
      </c>
      <c r="F10" s="98">
        <f>SUMIF('FY26 Fleet - Dept Details'!$A$3:$A$825,$A10,'FY26 Fleet - Dept Details'!L$3:L$825)</f>
        <v>561993.32427036925</v>
      </c>
      <c r="G10" s="98">
        <f>SUMIF('FY26 Fleet - Dept Details'!$A$3:$A$825,$A10,'FY26 Fleet - Dept Details'!M$3:M$825)</f>
        <v>129792.96852342493</v>
      </c>
      <c r="H10" s="98">
        <f>SUMIF('FY26 Fleet - Dept Details'!$A$3:$A$825,$A10,'FY26 Fleet - Dept Details'!N$3:N$825)</f>
        <v>116603.18180712972</v>
      </c>
      <c r="I10" s="98">
        <f>SUMIF('FY26 Fleet - Dept Details'!$A$3:$A$825,$A10,'FY26 Fleet - Dept Details'!O$3:O$825)</f>
        <v>466516.33184525376</v>
      </c>
      <c r="J10" s="98">
        <f>SUMIF('FY26 Fleet - Dept Details'!$A$3:$A$825,$A10,'FY26 Fleet - Dept Details'!P$3:P$825)</f>
        <v>75102.786609392977</v>
      </c>
      <c r="K10" s="98">
        <f>SUMIF('FY26 Fleet - Dept Details'!$A$3:$A$825,$A10,'FY26 Fleet - Dept Details'!Q$3:Q$825)</f>
        <v>73333.08</v>
      </c>
      <c r="L10" s="98">
        <f>SUMIF('FY26 Fleet - Dept Details'!$A$3:$A$825,$A10,'FY26 Fleet - Dept Details'!R$3:R$825)</f>
        <v>125394.93933386364</v>
      </c>
      <c r="M10" s="102">
        <f t="shared" si="0"/>
        <v>2649850.7886121925</v>
      </c>
      <c r="N10" s="98">
        <f t="shared" si="1"/>
        <v>-123000.2113878075</v>
      </c>
      <c r="O10" s="99">
        <f t="shared" si="2"/>
        <v>-4.4358752557496779E-2</v>
      </c>
      <c r="P10" s="98">
        <f>SUMIF('FY26 Fleet - Dept Details'!$A$3:$A$825,$A10,'FY26 Fleet - Dept Details'!V$3:V$825)</f>
        <v>1490319.7667990574</v>
      </c>
      <c r="Q10" s="98">
        <f>SUMIF('FY26 Fleet - Dept Details'!$A$3:$A$825,$A10,'FY26 Fleet - Dept Details'!W$3:W$825)</f>
        <v>159493.41632019874</v>
      </c>
      <c r="R10" s="102">
        <f t="shared" si="3"/>
        <v>1649813.183119256</v>
      </c>
      <c r="S10" s="98">
        <f t="shared" si="4"/>
        <v>275107.18311925605</v>
      </c>
      <c r="T10" s="99">
        <f t="shared" si="5"/>
        <v>0.20012074081240355</v>
      </c>
      <c r="U10" s="102">
        <f t="shared" si="6"/>
        <v>4299663.9717314485</v>
      </c>
      <c r="V10" s="98">
        <f t="shared" si="7"/>
        <v>152106.97173144855</v>
      </c>
      <c r="W10" s="99">
        <f t="shared" si="8"/>
        <v>3.6673871325083304E-2</v>
      </c>
    </row>
    <row r="11" spans="1:24" ht="17.399999999999999" customHeight="1" x14ac:dyDescent="0.3">
      <c r="A11" s="97" t="s">
        <v>28</v>
      </c>
      <c r="B11" s="97">
        <f>COUNTIF('FY26 Fleet - Dept Details'!$A$3:$A$828,"NON")</f>
        <v>12</v>
      </c>
      <c r="C11" s="97">
        <f>COUNTIFS('FY26 Fleet - Dept Details'!$A$3:$A$828,"NON",'FY26 Fleet - Dept Details'!H$3:H$828,"N")</f>
        <v>3</v>
      </c>
      <c r="D11" s="97">
        <f>SUMIF('FY26 Fleet - Dept Details'!$A$3:$A$825,"NON",'FY26 Fleet - Dept Details'!I$3:I$825)</f>
        <v>9001</v>
      </c>
      <c r="E11" s="98">
        <f>SUMIF('FY26 Fleet - Dept Details'!$A$3:$A$825,"NON",'FY26 Fleet - Dept Details'!J$3:J$825)</f>
        <v>19057.624002479999</v>
      </c>
      <c r="F11" s="98">
        <f>SUMIF('FY26 Fleet - Dept Details'!$A$3:$A$825,"NON",'FY26 Fleet - Dept Details'!L$3:L$825)</f>
        <v>0</v>
      </c>
      <c r="G11" s="98">
        <f>SUMIF('FY26 Fleet - Dept Details'!$A$3:$A$825,"NON",'FY26 Fleet - Dept Details'!M$3:M$825)</f>
        <v>13205.985285903531</v>
      </c>
      <c r="H11" s="98">
        <f>SUMIF('FY26 Fleet - Dept Details'!$A$3:$A$825,"NON",'FY26 Fleet - Dept Details'!N$3:N$825)</f>
        <v>2502.3631312072444</v>
      </c>
      <c r="I11" s="98">
        <f>SUMIF('FY26 Fleet - Dept Details'!$A$3:$A$825,"NON",'FY26 Fleet - Dept Details'!O$3:O$825)</f>
        <v>13605.376605744001</v>
      </c>
      <c r="J11" s="98">
        <f>SUMIF('FY26 Fleet - Dept Details'!$A$3:$A$825,"NON",'FY26 Fleet - Dept Details'!P$3:P$825)</f>
        <v>521.71728783951005</v>
      </c>
      <c r="K11" s="98">
        <f>SUMIF('FY26 Fleet - Dept Details'!$A$3:$A$825,"NON",'FY26 Fleet - Dept Details'!Q$3:Q$825)</f>
        <v>1480.06</v>
      </c>
      <c r="L11" s="98">
        <f>SUMIF('FY26 Fleet - Dept Details'!$A$3:$A$825,"NON",'FY26 Fleet - Dept Details'!R$3:R$825)</f>
        <v>1520.1865320789373</v>
      </c>
      <c r="M11" s="102">
        <f t="shared" si="0"/>
        <v>51893.312845253218</v>
      </c>
      <c r="N11" s="98">
        <f t="shared" si="1"/>
        <v>-9448.6871547467817</v>
      </c>
      <c r="O11" s="99">
        <f t="shared" si="2"/>
        <v>-0.15403291635008284</v>
      </c>
      <c r="P11" s="98">
        <f>SUMIF('FY26 Fleet - Dept Details'!$A$3:$A$825,"NON",'FY26 Fleet - Dept Details'!V$3:V$825)</f>
        <v>18067.428</v>
      </c>
      <c r="Q11" s="98">
        <f>SUMIF('FY26 Fleet - Dept Details'!$A$3:$A$825,"NON",'FY26 Fleet - Dept Details'!W$3:W$825)</f>
        <v>1962.1126642398735</v>
      </c>
      <c r="R11" s="102">
        <f t="shared" si="3"/>
        <v>20029.540664239874</v>
      </c>
      <c r="S11" s="98">
        <f t="shared" si="4"/>
        <v>485.54066423987388</v>
      </c>
      <c r="T11" s="99">
        <f t="shared" si="5"/>
        <v>2.484346419565462E-2</v>
      </c>
      <c r="U11" s="102">
        <f t="shared" si="6"/>
        <v>71922.853509493085</v>
      </c>
      <c r="V11" s="98">
        <f t="shared" si="7"/>
        <v>-8963.1464905069151</v>
      </c>
      <c r="W11" s="99">
        <f t="shared" si="8"/>
        <v>-0.11081208726487791</v>
      </c>
    </row>
    <row r="12" spans="1:24" ht="17.399999999999999" customHeight="1" x14ac:dyDescent="0.3">
      <c r="A12" s="100" t="s">
        <v>29</v>
      </c>
      <c r="B12" s="101">
        <f t="shared" ref="B12:N12" si="9">SUM(B3:B11)</f>
        <v>821</v>
      </c>
      <c r="C12" s="101">
        <f t="shared" si="9"/>
        <v>542</v>
      </c>
      <c r="D12" s="101">
        <f t="shared" si="9"/>
        <v>2825444</v>
      </c>
      <c r="E12" s="102">
        <f t="shared" si="9"/>
        <v>2783927.6175278393</v>
      </c>
      <c r="F12" s="102">
        <f t="shared" si="9"/>
        <v>805885.95990995725</v>
      </c>
      <c r="G12" s="102">
        <f t="shared" si="9"/>
        <v>578459.84594154207</v>
      </c>
      <c r="H12" s="102">
        <f t="shared" si="9"/>
        <v>256455.2709922556</v>
      </c>
      <c r="I12" s="102">
        <f t="shared" si="9"/>
        <v>1343230.1406745727</v>
      </c>
      <c r="J12" s="102">
        <f t="shared" si="9"/>
        <v>146237.81290030747</v>
      </c>
      <c r="K12" s="102">
        <f t="shared" si="9"/>
        <v>123408.15</v>
      </c>
      <c r="L12" s="102">
        <f t="shared" si="9"/>
        <v>319239.20588408306</v>
      </c>
      <c r="M12" s="102">
        <f t="shared" si="9"/>
        <v>6356844.0038305568</v>
      </c>
      <c r="N12" s="102">
        <f t="shared" si="9"/>
        <v>43425.003830556736</v>
      </c>
      <c r="O12" s="99">
        <f t="shared" si="2"/>
        <v>6.8782071696107507E-3</v>
      </c>
      <c r="P12" s="102">
        <f t="shared" ref="P12:R12" si="10">SUM(P3:P11)</f>
        <v>3731716.5435922639</v>
      </c>
      <c r="Q12" s="102">
        <f>SUM(Q3:Q11)</f>
        <v>344225.40022720204</v>
      </c>
      <c r="R12" s="102">
        <f t="shared" si="10"/>
        <v>4075941.9438194665</v>
      </c>
      <c r="S12" s="102">
        <f t="shared" si="4"/>
        <v>992517.10979382554</v>
      </c>
      <c r="T12" s="103">
        <f t="shared" si="5"/>
        <v>0.32188788870135049</v>
      </c>
      <c r="U12" s="102">
        <f t="shared" ref="U12:V12" si="11">SUM(U3:U11)</f>
        <v>10432785.947650023</v>
      </c>
      <c r="V12" s="102">
        <f t="shared" si="11"/>
        <v>1035942.1136243819</v>
      </c>
      <c r="W12" s="99">
        <f t="shared" si="8"/>
        <v>0.11024362348912005</v>
      </c>
    </row>
    <row r="13" spans="1:24" s="110" customFormat="1" ht="15.75" customHeight="1" x14ac:dyDescent="0.3">
      <c r="A13" s="116" t="s">
        <v>904</v>
      </c>
      <c r="B13" s="13"/>
      <c r="C13" s="13"/>
      <c r="D13" s="13"/>
      <c r="E13" s="16"/>
      <c r="F13" s="12"/>
      <c r="G13" s="12"/>
      <c r="H13" s="14"/>
      <c r="I13" s="14"/>
      <c r="J13" s="14"/>
      <c r="K13" s="14"/>
      <c r="L13" s="14"/>
      <c r="M13" s="14"/>
      <c r="N13" s="14"/>
      <c r="O13" s="14"/>
      <c r="P13" s="14"/>
      <c r="Q13" s="14"/>
      <c r="R13" s="14"/>
      <c r="S13" s="15"/>
      <c r="T13" s="15"/>
      <c r="U13" s="12"/>
      <c r="V13" s="12"/>
      <c r="W13" s="12"/>
      <c r="X13" s="12"/>
    </row>
    <row r="14" spans="1:24" s="111" customFormat="1" ht="15.75" customHeight="1" x14ac:dyDescent="0.3">
      <c r="A14" s="12"/>
      <c r="B14" s="13"/>
      <c r="C14" s="13"/>
      <c r="D14" s="13"/>
      <c r="E14" s="16"/>
      <c r="F14" s="12"/>
      <c r="G14" s="12"/>
      <c r="H14" s="14"/>
      <c r="I14" s="14"/>
      <c r="J14" s="14"/>
      <c r="K14" s="14"/>
      <c r="L14" s="14"/>
      <c r="M14" s="14"/>
      <c r="N14" s="14"/>
      <c r="O14" s="14"/>
      <c r="P14" s="14"/>
      <c r="Q14" s="14"/>
      <c r="R14" s="14"/>
      <c r="S14" s="15"/>
      <c r="T14" s="15"/>
      <c r="U14" s="12"/>
      <c r="V14" s="12"/>
      <c r="W14" s="12"/>
      <c r="X14" s="12"/>
    </row>
    <row r="15" spans="1:24" ht="15.75" customHeight="1" x14ac:dyDescent="0.3">
      <c r="A15" s="91" t="s">
        <v>878</v>
      </c>
      <c r="B15" s="20"/>
      <c r="C15" s="20"/>
      <c r="D15" s="20"/>
      <c r="E15" s="21"/>
      <c r="F15" s="21"/>
      <c r="G15" s="21"/>
      <c r="H15" s="21"/>
      <c r="I15" s="21"/>
      <c r="J15" s="21"/>
      <c r="K15" s="21"/>
      <c r="L15" s="21"/>
      <c r="M15" s="21"/>
      <c r="N15" s="21"/>
      <c r="O15" s="18"/>
      <c r="P15" s="22"/>
      <c r="Q15" s="23"/>
      <c r="R15" s="23"/>
      <c r="S15" s="11"/>
      <c r="T15" s="15"/>
      <c r="U15" s="12"/>
      <c r="V15" s="11"/>
      <c r="W15" s="12"/>
      <c r="X15" s="12"/>
    </row>
    <row r="16" spans="1:24" ht="46.8" x14ac:dyDescent="0.3">
      <c r="A16" s="104" t="s">
        <v>6</v>
      </c>
      <c r="B16" s="94" t="s">
        <v>7</v>
      </c>
      <c r="C16" s="94" t="s">
        <v>8</v>
      </c>
      <c r="D16" s="94" t="s">
        <v>9</v>
      </c>
      <c r="E16" s="95" t="s">
        <v>10</v>
      </c>
      <c r="F16" s="95" t="s">
        <v>11</v>
      </c>
      <c r="G16" s="95" t="s">
        <v>12</v>
      </c>
      <c r="H16" s="95" t="s">
        <v>13</v>
      </c>
      <c r="I16" s="95" t="s">
        <v>14</v>
      </c>
      <c r="J16" s="95" t="s">
        <v>15</v>
      </c>
      <c r="K16" s="95" t="s">
        <v>16</v>
      </c>
      <c r="L16" s="95" t="s">
        <v>17</v>
      </c>
      <c r="M16" s="95" t="s">
        <v>18</v>
      </c>
      <c r="N16" s="14"/>
      <c r="O16" s="14"/>
      <c r="P16" s="95" t="s">
        <v>907</v>
      </c>
      <c r="Q16" s="95" t="s">
        <v>911</v>
      </c>
      <c r="R16" s="96" t="s">
        <v>19</v>
      </c>
      <c r="S16" s="15"/>
      <c r="T16" s="12"/>
      <c r="U16" s="95" t="s">
        <v>812</v>
      </c>
      <c r="V16" s="12"/>
      <c r="W16" s="12"/>
    </row>
    <row r="17" spans="1:24" ht="15.75" customHeight="1" x14ac:dyDescent="0.3">
      <c r="A17" s="97" t="s">
        <v>20</v>
      </c>
      <c r="B17" s="97">
        <v>19</v>
      </c>
      <c r="C17" s="97">
        <v>19</v>
      </c>
      <c r="D17" s="97">
        <v>110244</v>
      </c>
      <c r="E17" s="98">
        <v>76380</v>
      </c>
      <c r="F17" s="98">
        <v>17843</v>
      </c>
      <c r="G17" s="98">
        <v>0</v>
      </c>
      <c r="H17" s="98">
        <v>0</v>
      </c>
      <c r="I17" s="98">
        <v>32414</v>
      </c>
      <c r="J17" s="98">
        <v>6919</v>
      </c>
      <c r="K17" s="98">
        <v>539</v>
      </c>
      <c r="L17" s="98">
        <v>5726</v>
      </c>
      <c r="M17" s="102">
        <f t="shared" ref="M17:M25" si="12">SUM(E17:L17)</f>
        <v>139821</v>
      </c>
      <c r="N17" s="14"/>
      <c r="O17" s="14"/>
      <c r="P17" s="98">
        <v>67923.307692307688</v>
      </c>
      <c r="Q17" s="98">
        <v>4000</v>
      </c>
      <c r="R17" s="102">
        <f t="shared" ref="R17:R25" si="13">SUM(P17:Q17)</f>
        <v>71923.307692307688</v>
      </c>
      <c r="S17" s="15"/>
      <c r="T17" s="12"/>
      <c r="U17" s="102">
        <f t="shared" ref="U17:U25" si="14">M17+R17</f>
        <v>211744.30769230769</v>
      </c>
      <c r="V17" s="12"/>
      <c r="W17" s="12"/>
    </row>
    <row r="18" spans="1:24" ht="15.75" customHeight="1" x14ac:dyDescent="0.3">
      <c r="A18" s="97" t="s">
        <v>21</v>
      </c>
      <c r="B18" s="97">
        <v>112</v>
      </c>
      <c r="C18" s="97">
        <v>88</v>
      </c>
      <c r="D18" s="97">
        <v>502676</v>
      </c>
      <c r="E18" s="98">
        <v>535198</v>
      </c>
      <c r="F18" s="98">
        <v>160813</v>
      </c>
      <c r="G18" s="98">
        <v>16369</v>
      </c>
      <c r="H18" s="98">
        <v>3244</v>
      </c>
      <c r="I18" s="98">
        <v>115176</v>
      </c>
      <c r="J18" s="98">
        <v>40192</v>
      </c>
      <c r="K18" s="98">
        <v>970</v>
      </c>
      <c r="L18" s="98">
        <v>32776</v>
      </c>
      <c r="M18" s="102">
        <f t="shared" si="12"/>
        <v>904738</v>
      </c>
      <c r="N18" s="14"/>
      <c r="O18" s="14"/>
      <c r="P18" s="98">
        <v>386317.80333333334</v>
      </c>
      <c r="Q18" s="98">
        <v>27730</v>
      </c>
      <c r="R18" s="102">
        <f t="shared" si="13"/>
        <v>414047.80333333334</v>
      </c>
      <c r="S18" s="15"/>
      <c r="T18" s="12"/>
      <c r="U18" s="102">
        <f t="shared" si="14"/>
        <v>1318785.8033333332</v>
      </c>
      <c r="V18" s="12"/>
      <c r="W18" s="12"/>
    </row>
    <row r="19" spans="1:24" ht="15.75" customHeight="1" x14ac:dyDescent="0.3">
      <c r="A19" s="97" t="s">
        <v>22</v>
      </c>
      <c r="B19" s="97">
        <v>38</v>
      </c>
      <c r="C19" s="97">
        <v>38</v>
      </c>
      <c r="D19" s="97">
        <v>82771</v>
      </c>
      <c r="E19" s="98">
        <v>152862</v>
      </c>
      <c r="F19" s="98">
        <v>5811</v>
      </c>
      <c r="G19" s="98">
        <v>0</v>
      </c>
      <c r="H19" s="98">
        <v>0</v>
      </c>
      <c r="I19" s="98">
        <v>64828</v>
      </c>
      <c r="J19" s="98">
        <v>7899</v>
      </c>
      <c r="K19" s="98">
        <v>359</v>
      </c>
      <c r="L19" s="98">
        <v>6265</v>
      </c>
      <c r="M19" s="102">
        <f t="shared" si="12"/>
        <v>238024</v>
      </c>
      <c r="N19" s="14"/>
      <c r="O19" s="14"/>
      <c r="P19" s="98">
        <v>74318</v>
      </c>
      <c r="Q19" s="98">
        <v>2000</v>
      </c>
      <c r="R19" s="102">
        <f t="shared" si="13"/>
        <v>76318</v>
      </c>
      <c r="S19" s="15"/>
      <c r="T19" s="12"/>
      <c r="U19" s="102">
        <f t="shared" si="14"/>
        <v>314342</v>
      </c>
      <c r="V19" s="12"/>
      <c r="W19" s="12"/>
    </row>
    <row r="20" spans="1:24" ht="15.75" customHeight="1" x14ac:dyDescent="0.3">
      <c r="A20" s="97" t="s">
        <v>23</v>
      </c>
      <c r="B20" s="97">
        <v>79</v>
      </c>
      <c r="C20" s="97">
        <v>75</v>
      </c>
      <c r="D20" s="97">
        <v>202638</v>
      </c>
      <c r="E20" s="98">
        <v>353778</v>
      </c>
      <c r="F20" s="98">
        <v>2245</v>
      </c>
      <c r="G20" s="98">
        <v>2372</v>
      </c>
      <c r="H20" s="98">
        <v>0</v>
      </c>
      <c r="I20" s="98">
        <v>130035</v>
      </c>
      <c r="J20" s="98">
        <v>10553</v>
      </c>
      <c r="K20" s="98">
        <v>0</v>
      </c>
      <c r="L20" s="98">
        <v>15924</v>
      </c>
      <c r="M20" s="102">
        <f t="shared" si="12"/>
        <v>514907</v>
      </c>
      <c r="N20" s="14"/>
      <c r="O20" s="14"/>
      <c r="P20" s="98">
        <v>188885.867</v>
      </c>
      <c r="Q20" s="98">
        <v>0</v>
      </c>
      <c r="R20" s="102">
        <f t="shared" si="13"/>
        <v>188885.867</v>
      </c>
      <c r="S20" s="15"/>
      <c r="T20" s="12"/>
      <c r="U20" s="102">
        <f t="shared" si="14"/>
        <v>703792.86699999997</v>
      </c>
      <c r="V20" s="12"/>
      <c r="W20" s="12"/>
    </row>
    <row r="21" spans="1:24" ht="15.75" customHeight="1" x14ac:dyDescent="0.3">
      <c r="A21" s="97" t="s">
        <v>24</v>
      </c>
      <c r="B21" s="97">
        <v>194</v>
      </c>
      <c r="C21" s="97">
        <v>45</v>
      </c>
      <c r="D21" s="97">
        <v>181509</v>
      </c>
      <c r="E21" s="98">
        <v>240573</v>
      </c>
      <c r="F21" s="98">
        <v>50803</v>
      </c>
      <c r="G21" s="98">
        <v>348855</v>
      </c>
      <c r="H21" s="98">
        <v>132374</v>
      </c>
      <c r="I21" s="98">
        <v>294236</v>
      </c>
      <c r="J21" s="98">
        <v>29187</v>
      </c>
      <c r="K21" s="98">
        <v>13129</v>
      </c>
      <c r="L21" s="98">
        <v>54690</v>
      </c>
      <c r="M21" s="102">
        <f t="shared" si="12"/>
        <v>1163847</v>
      </c>
      <c r="N21" s="14"/>
      <c r="O21" s="14"/>
      <c r="P21" s="98">
        <v>648717.45600000001</v>
      </c>
      <c r="Q21" s="98">
        <v>6596</v>
      </c>
      <c r="R21" s="102">
        <f t="shared" si="13"/>
        <v>655313.45600000001</v>
      </c>
      <c r="S21" s="15"/>
      <c r="T21" s="12"/>
      <c r="U21" s="102">
        <f t="shared" si="14"/>
        <v>1819160.456</v>
      </c>
      <c r="V21" s="12"/>
      <c r="W21" s="12"/>
    </row>
    <row r="22" spans="1:24" ht="15.75" customHeight="1" x14ac:dyDescent="0.3">
      <c r="A22" s="97" t="s">
        <v>25</v>
      </c>
      <c r="B22" s="97">
        <v>70</v>
      </c>
      <c r="C22" s="97">
        <v>49</v>
      </c>
      <c r="D22" s="97">
        <v>133242</v>
      </c>
      <c r="E22" s="98">
        <v>212247</v>
      </c>
      <c r="F22" s="98">
        <v>23648</v>
      </c>
      <c r="G22" s="98">
        <v>7046</v>
      </c>
      <c r="H22" s="98">
        <v>965</v>
      </c>
      <c r="I22" s="98">
        <v>106387</v>
      </c>
      <c r="J22" s="98">
        <v>13755</v>
      </c>
      <c r="K22" s="98">
        <v>8190</v>
      </c>
      <c r="L22" s="98">
        <v>13338</v>
      </c>
      <c r="M22" s="102">
        <f t="shared" si="12"/>
        <v>385576</v>
      </c>
      <c r="N22" s="14"/>
      <c r="O22" s="14"/>
      <c r="P22" s="98">
        <v>158209.4</v>
      </c>
      <c r="Q22" s="98">
        <v>5000</v>
      </c>
      <c r="R22" s="102">
        <f t="shared" si="13"/>
        <v>163209.4</v>
      </c>
      <c r="S22" s="15"/>
      <c r="T22" s="12"/>
      <c r="U22" s="102">
        <f t="shared" si="14"/>
        <v>548785.4</v>
      </c>
      <c r="V22" s="12"/>
      <c r="W22" s="12"/>
    </row>
    <row r="23" spans="1:24" ht="15.75" customHeight="1" x14ac:dyDescent="0.3">
      <c r="A23" s="97" t="s">
        <v>26</v>
      </c>
      <c r="B23" s="97">
        <v>13</v>
      </c>
      <c r="C23" s="97">
        <v>9</v>
      </c>
      <c r="D23" s="97">
        <v>11975</v>
      </c>
      <c r="E23" s="98">
        <v>40770</v>
      </c>
      <c r="F23" s="98">
        <v>0</v>
      </c>
      <c r="G23" s="98">
        <v>19825</v>
      </c>
      <c r="H23" s="98">
        <v>23339</v>
      </c>
      <c r="I23" s="98">
        <v>22178</v>
      </c>
      <c r="J23" s="98">
        <v>16149</v>
      </c>
      <c r="K23" s="98">
        <v>64</v>
      </c>
      <c r="L23" s="98">
        <v>9988</v>
      </c>
      <c r="M23" s="102">
        <f t="shared" si="12"/>
        <v>132313</v>
      </c>
      <c r="N23" s="14"/>
      <c r="O23" s="14"/>
      <c r="P23" s="98">
        <v>118477</v>
      </c>
      <c r="Q23" s="98">
        <v>1000</v>
      </c>
      <c r="R23" s="102">
        <f t="shared" si="13"/>
        <v>119477</v>
      </c>
      <c r="S23" s="15"/>
      <c r="T23" s="12"/>
      <c r="U23" s="102">
        <f t="shared" si="14"/>
        <v>251790</v>
      </c>
      <c r="V23" s="12"/>
      <c r="W23" s="12"/>
    </row>
    <row r="24" spans="1:24" ht="15.75" customHeight="1" x14ac:dyDescent="0.3">
      <c r="A24" s="97" t="s">
        <v>27</v>
      </c>
      <c r="B24" s="97">
        <v>285</v>
      </c>
      <c r="C24" s="97">
        <v>218</v>
      </c>
      <c r="D24" s="97">
        <v>1866487</v>
      </c>
      <c r="E24" s="98">
        <v>1080960</v>
      </c>
      <c r="F24" s="98">
        <v>743972</v>
      </c>
      <c r="G24" s="98">
        <v>102910</v>
      </c>
      <c r="H24" s="98">
        <v>108123</v>
      </c>
      <c r="I24" s="98">
        <v>461331</v>
      </c>
      <c r="J24" s="98">
        <v>96975</v>
      </c>
      <c r="K24" s="98">
        <v>88624</v>
      </c>
      <c r="L24" s="98">
        <v>89956</v>
      </c>
      <c r="M24" s="102">
        <f t="shared" si="12"/>
        <v>2772851</v>
      </c>
      <c r="N24" s="14"/>
      <c r="O24" s="14"/>
      <c r="P24" s="98">
        <v>1067032</v>
      </c>
      <c r="Q24" s="98">
        <v>307674</v>
      </c>
      <c r="R24" s="102">
        <f t="shared" si="13"/>
        <v>1374706</v>
      </c>
      <c r="S24" s="15"/>
      <c r="T24" s="12"/>
      <c r="U24" s="102">
        <f t="shared" si="14"/>
        <v>4147557</v>
      </c>
      <c r="V24" s="12"/>
      <c r="W24" s="12"/>
    </row>
    <row r="25" spans="1:24" ht="15.75" customHeight="1" x14ac:dyDescent="0.3">
      <c r="A25" s="97" t="s">
        <v>28</v>
      </c>
      <c r="B25" s="97">
        <v>15</v>
      </c>
      <c r="C25" s="97">
        <v>6</v>
      </c>
      <c r="D25" s="97">
        <v>12991</v>
      </c>
      <c r="E25" s="98">
        <v>28832</v>
      </c>
      <c r="F25" s="98">
        <v>639</v>
      </c>
      <c r="G25" s="98">
        <v>4736</v>
      </c>
      <c r="H25" s="98">
        <v>5422</v>
      </c>
      <c r="I25" s="98">
        <v>17960</v>
      </c>
      <c r="J25" s="98">
        <v>0</v>
      </c>
      <c r="K25" s="98">
        <v>2105</v>
      </c>
      <c r="L25" s="98">
        <v>1648</v>
      </c>
      <c r="M25" s="102">
        <f t="shared" si="12"/>
        <v>61342</v>
      </c>
      <c r="N25" s="14"/>
      <c r="O25" s="14"/>
      <c r="P25" s="98">
        <v>19544</v>
      </c>
      <c r="Q25" s="98">
        <v>0</v>
      </c>
      <c r="R25" s="102">
        <f t="shared" si="13"/>
        <v>19544</v>
      </c>
      <c r="S25" s="15"/>
      <c r="T25" s="12"/>
      <c r="U25" s="102">
        <f t="shared" si="14"/>
        <v>80886</v>
      </c>
      <c r="V25" s="12"/>
      <c r="W25" s="12"/>
    </row>
    <row r="26" spans="1:24" ht="15.75" customHeight="1" x14ac:dyDescent="0.3">
      <c r="A26" s="100" t="s">
        <v>29</v>
      </c>
      <c r="B26" s="101">
        <f t="shared" ref="B26:M26" si="15">SUM(B17:B25)</f>
        <v>825</v>
      </c>
      <c r="C26" s="101">
        <f t="shared" si="15"/>
        <v>547</v>
      </c>
      <c r="D26" s="101">
        <f t="shared" si="15"/>
        <v>3104533</v>
      </c>
      <c r="E26" s="102">
        <f t="shared" si="15"/>
        <v>2721600</v>
      </c>
      <c r="F26" s="102">
        <f t="shared" si="15"/>
        <v>1005774</v>
      </c>
      <c r="G26" s="102">
        <f t="shared" si="15"/>
        <v>502113</v>
      </c>
      <c r="H26" s="102">
        <f t="shared" si="15"/>
        <v>273467</v>
      </c>
      <c r="I26" s="102">
        <f t="shared" si="15"/>
        <v>1244545</v>
      </c>
      <c r="J26" s="102">
        <f t="shared" si="15"/>
        <v>221629</v>
      </c>
      <c r="K26" s="102">
        <f t="shared" si="15"/>
        <v>113980</v>
      </c>
      <c r="L26" s="102">
        <f t="shared" si="15"/>
        <v>230311</v>
      </c>
      <c r="M26" s="102">
        <f t="shared" si="15"/>
        <v>6313419</v>
      </c>
      <c r="N26" s="14"/>
      <c r="O26" s="14"/>
      <c r="P26" s="102">
        <f t="shared" ref="P26:R26" si="16">SUM(P17:P25)</f>
        <v>2729424.834025641</v>
      </c>
      <c r="Q26" s="102">
        <f>SUM(Q17:Q25)</f>
        <v>354000</v>
      </c>
      <c r="R26" s="102">
        <f t="shared" si="16"/>
        <v>3083424.834025641</v>
      </c>
      <c r="S26" s="15"/>
      <c r="T26" s="12"/>
      <c r="U26" s="102">
        <f>SUM(U17:U25)</f>
        <v>9396843.83402564</v>
      </c>
      <c r="V26" s="12"/>
      <c r="W26" s="12"/>
    </row>
    <row r="27" spans="1:24" ht="15.75" customHeight="1" x14ac:dyDescent="0.3">
      <c r="A27" s="111" t="s">
        <v>895</v>
      </c>
      <c r="B27" s="13"/>
      <c r="C27" s="13"/>
      <c r="D27" s="13"/>
      <c r="E27" s="14"/>
      <c r="F27" s="14"/>
      <c r="G27" s="17"/>
      <c r="H27" s="18"/>
      <c r="I27" s="14"/>
      <c r="J27" s="18"/>
      <c r="K27" s="14"/>
      <c r="L27" s="14"/>
      <c r="M27" s="14"/>
      <c r="N27" s="19"/>
      <c r="O27" s="14"/>
      <c r="P27" s="14"/>
      <c r="Q27" s="14"/>
      <c r="R27" s="14"/>
      <c r="S27" s="12"/>
      <c r="T27" s="12"/>
      <c r="U27" s="12"/>
      <c r="V27" s="12"/>
      <c r="W27" s="12"/>
      <c r="X27" s="12"/>
    </row>
    <row r="28" spans="1:24" s="111" customFormat="1" ht="15.75" customHeight="1" x14ac:dyDescent="0.3">
      <c r="A28" s="12"/>
      <c r="B28" s="13"/>
      <c r="C28" s="13"/>
      <c r="D28" s="13"/>
      <c r="E28" s="14"/>
      <c r="F28" s="14"/>
      <c r="G28" s="17"/>
      <c r="H28" s="18"/>
      <c r="I28" s="14"/>
      <c r="J28" s="18"/>
      <c r="K28" s="14"/>
      <c r="L28" s="14"/>
      <c r="M28" s="14"/>
      <c r="N28" s="19"/>
      <c r="O28" s="14"/>
      <c r="P28" s="14"/>
      <c r="Q28" s="14"/>
      <c r="R28" s="14"/>
      <c r="S28" s="12"/>
      <c r="T28" s="12"/>
      <c r="U28" s="12"/>
      <c r="V28" s="12"/>
      <c r="W28" s="12"/>
      <c r="X28" s="12"/>
    </row>
    <row r="29" spans="1:24" ht="15.75" customHeight="1" x14ac:dyDescent="0.3">
      <c r="A29" s="91" t="s">
        <v>879</v>
      </c>
      <c r="B29" s="13"/>
      <c r="C29" s="13"/>
      <c r="D29" s="13"/>
      <c r="E29" s="14"/>
      <c r="F29" s="14"/>
      <c r="G29" s="14"/>
      <c r="H29" s="14"/>
      <c r="I29" s="14"/>
      <c r="J29" s="14"/>
      <c r="K29" s="14"/>
      <c r="L29" s="14"/>
      <c r="M29" s="14"/>
      <c r="N29" s="14"/>
      <c r="O29" s="14"/>
      <c r="P29" s="14"/>
      <c r="Q29" s="14"/>
      <c r="R29" s="14"/>
      <c r="S29" s="12"/>
      <c r="T29" s="12"/>
      <c r="U29" s="12"/>
      <c r="V29" s="107"/>
      <c r="W29" s="12"/>
      <c r="X29" s="12"/>
    </row>
    <row r="30" spans="1:24" ht="46.8" x14ac:dyDescent="0.3">
      <c r="A30" s="104" t="s">
        <v>6</v>
      </c>
      <c r="B30" s="94" t="s">
        <v>7</v>
      </c>
      <c r="C30" s="94" t="s">
        <v>8</v>
      </c>
      <c r="D30" s="94" t="s">
        <v>9</v>
      </c>
      <c r="E30" s="95" t="s">
        <v>10</v>
      </c>
      <c r="F30" s="95" t="s">
        <v>11</v>
      </c>
      <c r="G30" s="95" t="s">
        <v>12</v>
      </c>
      <c r="H30" s="95" t="s">
        <v>13</v>
      </c>
      <c r="I30" s="95" t="s">
        <v>14</v>
      </c>
      <c r="J30" s="95" t="s">
        <v>15</v>
      </c>
      <c r="K30" s="95" t="s">
        <v>16</v>
      </c>
      <c r="L30" s="95" t="s">
        <v>17</v>
      </c>
      <c r="M30" s="95" t="s">
        <v>18</v>
      </c>
      <c r="N30" s="14"/>
      <c r="O30" s="14"/>
      <c r="P30" s="95" t="s">
        <v>907</v>
      </c>
      <c r="Q30" s="95" t="s">
        <v>910</v>
      </c>
      <c r="R30" s="96" t="s">
        <v>19</v>
      </c>
      <c r="S30" s="12"/>
      <c r="T30" s="12"/>
      <c r="U30" s="95" t="s">
        <v>812</v>
      </c>
      <c r="V30" s="12"/>
      <c r="W30" s="12"/>
    </row>
    <row r="31" spans="1:24" ht="15.75" customHeight="1" x14ac:dyDescent="0.3">
      <c r="A31" s="97" t="s">
        <v>20</v>
      </c>
      <c r="B31" s="97">
        <f t="shared" ref="B31:M31" si="17">B3-B17</f>
        <v>2</v>
      </c>
      <c r="C31" s="97">
        <f t="shared" si="17"/>
        <v>2</v>
      </c>
      <c r="D31" s="97">
        <f t="shared" si="17"/>
        <v>-15356</v>
      </c>
      <c r="E31" s="98">
        <f t="shared" si="17"/>
        <v>12723.857918879963</v>
      </c>
      <c r="F31" s="98">
        <f t="shared" si="17"/>
        <v>-884.64900705145919</v>
      </c>
      <c r="G31" s="98">
        <f t="shared" si="17"/>
        <v>0</v>
      </c>
      <c r="H31" s="98">
        <f t="shared" si="17"/>
        <v>0</v>
      </c>
      <c r="I31" s="98">
        <f t="shared" si="17"/>
        <v>4028.9730511000016</v>
      </c>
      <c r="J31" s="98">
        <f t="shared" si="17"/>
        <v>-5626.7892878565017</v>
      </c>
      <c r="K31" s="98">
        <f t="shared" si="17"/>
        <v>-369.4</v>
      </c>
      <c r="L31" s="98">
        <f t="shared" si="17"/>
        <v>1890.8590615740686</v>
      </c>
      <c r="M31" s="102">
        <f t="shared" si="17"/>
        <v>11762.851736646087</v>
      </c>
      <c r="N31" s="24"/>
      <c r="O31" s="14"/>
      <c r="P31" s="105">
        <f t="shared" ref="P31:Q40" si="18">P3-P17</f>
        <v>13097.375450549458</v>
      </c>
      <c r="Q31" s="98">
        <f t="shared" si="18"/>
        <v>1260.7486719408344</v>
      </c>
      <c r="R31" s="102">
        <f t="shared" ref="R31:R39" si="19">SUM(P31:Q31)</f>
        <v>14358.124122490291</v>
      </c>
      <c r="S31" s="12"/>
      <c r="T31" s="12"/>
      <c r="U31" s="102">
        <f t="shared" ref="U31:U39" si="20">M31+R31</f>
        <v>26120.975859136379</v>
      </c>
      <c r="V31" s="12"/>
      <c r="W31" s="12"/>
    </row>
    <row r="32" spans="1:24" ht="15.75" customHeight="1" x14ac:dyDescent="0.3">
      <c r="A32" s="97" t="s">
        <v>30</v>
      </c>
      <c r="B32" s="97">
        <f t="shared" ref="B32:M32" si="21">B4-B18</f>
        <v>3</v>
      </c>
      <c r="C32" s="97">
        <f t="shared" si="21"/>
        <v>2</v>
      </c>
      <c r="D32" s="97">
        <f t="shared" si="21"/>
        <v>44821</v>
      </c>
      <c r="E32" s="98">
        <f t="shared" si="21"/>
        <v>25866.023198840325</v>
      </c>
      <c r="F32" s="98">
        <f t="shared" si="21"/>
        <v>-989.62292291939957</v>
      </c>
      <c r="G32" s="98">
        <f t="shared" si="21"/>
        <v>-4755.414893351548</v>
      </c>
      <c r="H32" s="98">
        <f t="shared" si="21"/>
        <v>-1952.899442821104</v>
      </c>
      <c r="I32" s="98">
        <f t="shared" si="21"/>
        <v>84392.661946499662</v>
      </c>
      <c r="J32" s="98">
        <f t="shared" si="21"/>
        <v>-17143.358104626277</v>
      </c>
      <c r="K32" s="98">
        <f t="shared" si="21"/>
        <v>8853.8799999999992</v>
      </c>
      <c r="L32" s="98">
        <f t="shared" si="21"/>
        <v>9146.4774747330375</v>
      </c>
      <c r="M32" s="102">
        <f t="shared" si="21"/>
        <v>103417.74725635466</v>
      </c>
      <c r="N32" s="24"/>
      <c r="O32" s="14"/>
      <c r="P32" s="105">
        <f t="shared" si="18"/>
        <v>111931.14662975632</v>
      </c>
      <c r="Q32" s="98">
        <f t="shared" si="18"/>
        <v>25840.557005552182</v>
      </c>
      <c r="R32" s="102">
        <f t="shared" si="19"/>
        <v>137771.70363530848</v>
      </c>
      <c r="S32" s="12"/>
      <c r="T32" s="12"/>
      <c r="U32" s="102">
        <f t="shared" si="20"/>
        <v>241189.45089166315</v>
      </c>
      <c r="V32" s="12"/>
      <c r="W32" s="12"/>
    </row>
    <row r="33" spans="1:24" ht="15.75" customHeight="1" x14ac:dyDescent="0.3">
      <c r="A33" s="97" t="s">
        <v>22</v>
      </c>
      <c r="B33" s="97">
        <f t="shared" ref="B33:M33" si="22">B5-B19</f>
        <v>-1</v>
      </c>
      <c r="C33" s="97">
        <f t="shared" si="22"/>
        <v>-1</v>
      </c>
      <c r="D33" s="97">
        <f t="shared" si="22"/>
        <v>-19532</v>
      </c>
      <c r="E33" s="98">
        <f t="shared" si="22"/>
        <v>-1789.3117154400097</v>
      </c>
      <c r="F33" s="98">
        <f t="shared" si="22"/>
        <v>-5684.1595223676004</v>
      </c>
      <c r="G33" s="98">
        <f t="shared" si="22"/>
        <v>0</v>
      </c>
      <c r="H33" s="98">
        <f t="shared" si="22"/>
        <v>0</v>
      </c>
      <c r="I33" s="98">
        <f t="shared" si="22"/>
        <v>-618.95224329995835</v>
      </c>
      <c r="J33" s="98">
        <f t="shared" si="22"/>
        <v>-5553.9167378087459</v>
      </c>
      <c r="K33" s="98">
        <f t="shared" si="22"/>
        <v>-239.81</v>
      </c>
      <c r="L33" s="98">
        <f t="shared" si="22"/>
        <v>758.01811048061609</v>
      </c>
      <c r="M33" s="102">
        <f t="shared" si="22"/>
        <v>-13128.132108435704</v>
      </c>
      <c r="N33" s="24"/>
      <c r="O33" s="14"/>
      <c r="P33" s="105">
        <f t="shared" si="18"/>
        <v>9150.6213673255843</v>
      </c>
      <c r="Q33" s="98">
        <f t="shared" si="18"/>
        <v>6113.2246048252819</v>
      </c>
      <c r="R33" s="102">
        <f t="shared" si="19"/>
        <v>15263.845972150866</v>
      </c>
      <c r="S33" s="12"/>
      <c r="T33" s="12"/>
      <c r="U33" s="102">
        <f t="shared" si="20"/>
        <v>2135.713863715162</v>
      </c>
      <c r="V33" s="12"/>
      <c r="W33" s="12"/>
    </row>
    <row r="34" spans="1:24" ht="15.75" customHeight="1" x14ac:dyDescent="0.3">
      <c r="A34" s="97" t="s">
        <v>23</v>
      </c>
      <c r="B34" s="97">
        <f t="shared" ref="B34:M34" si="23">B6-B20</f>
        <v>-2</v>
      </c>
      <c r="C34" s="97">
        <f t="shared" si="23"/>
        <v>-2</v>
      </c>
      <c r="D34" s="97">
        <f t="shared" si="23"/>
        <v>-1082</v>
      </c>
      <c r="E34" s="98">
        <f t="shared" si="23"/>
        <v>-2978.8879808398196</v>
      </c>
      <c r="F34" s="98">
        <f t="shared" si="23"/>
        <v>-1705.3705450776799</v>
      </c>
      <c r="G34" s="98">
        <f t="shared" si="23"/>
        <v>-704.38651443998901</v>
      </c>
      <c r="H34" s="98">
        <f t="shared" si="23"/>
        <v>0</v>
      </c>
      <c r="I34" s="98">
        <f t="shared" si="23"/>
        <v>-1223.5517616038996</v>
      </c>
      <c r="J34" s="98">
        <f t="shared" si="23"/>
        <v>9026.4050955086495</v>
      </c>
      <c r="K34" s="98">
        <f t="shared" si="23"/>
        <v>813.35999999999979</v>
      </c>
      <c r="L34" s="98">
        <f t="shared" si="23"/>
        <v>1510.7769690073947</v>
      </c>
      <c r="M34" s="102">
        <f t="shared" si="23"/>
        <v>4738.3452625546488</v>
      </c>
      <c r="N34" s="24"/>
      <c r="O34" s="14"/>
      <c r="P34" s="105">
        <f t="shared" si="18"/>
        <v>18326.584193616203</v>
      </c>
      <c r="Q34" s="98">
        <f t="shared" si="18"/>
        <v>35461.89400813765</v>
      </c>
      <c r="R34" s="102">
        <f t="shared" si="19"/>
        <v>53788.478201753853</v>
      </c>
      <c r="S34" s="12"/>
      <c r="T34" s="12"/>
      <c r="U34" s="102">
        <f t="shared" si="20"/>
        <v>58526.823464308502</v>
      </c>
      <c r="V34" s="12"/>
      <c r="W34" s="12"/>
    </row>
    <row r="35" spans="1:24" ht="15.75" customHeight="1" x14ac:dyDescent="0.3">
      <c r="A35" s="97" t="s">
        <v>24</v>
      </c>
      <c r="B35" s="97">
        <f t="shared" ref="B35:M35" si="24">B7-B21</f>
        <v>3</v>
      </c>
      <c r="C35" s="97">
        <f t="shared" si="24"/>
        <v>-1</v>
      </c>
      <c r="D35" s="97">
        <f t="shared" si="24"/>
        <v>21982</v>
      </c>
      <c r="E35" s="98">
        <f t="shared" si="24"/>
        <v>-2163.3858232799103</v>
      </c>
      <c r="F35" s="98">
        <f t="shared" si="24"/>
        <v>8187.8031615264699</v>
      </c>
      <c r="G35" s="98">
        <f t="shared" si="24"/>
        <v>49520.19213165174</v>
      </c>
      <c r="H35" s="98">
        <f t="shared" si="24"/>
        <v>-21132.715909557752</v>
      </c>
      <c r="I35" s="98">
        <f t="shared" si="24"/>
        <v>9293.4733233829611</v>
      </c>
      <c r="J35" s="98">
        <f t="shared" si="24"/>
        <v>-14452.252834815774</v>
      </c>
      <c r="K35" s="98">
        <f t="shared" si="24"/>
        <v>18098.649999999994</v>
      </c>
      <c r="L35" s="98">
        <f t="shared" si="24"/>
        <v>36280.305919667066</v>
      </c>
      <c r="M35" s="102">
        <f t="shared" si="24"/>
        <v>83632.06996857468</v>
      </c>
      <c r="N35" s="24"/>
      <c r="O35" s="14"/>
      <c r="P35" s="105">
        <f t="shared" si="18"/>
        <v>432465.29207621678</v>
      </c>
      <c r="Q35" s="98">
        <f t="shared" si="18"/>
        <v>59836.237034163176</v>
      </c>
      <c r="R35" s="102">
        <f t="shared" si="19"/>
        <v>492301.52911037998</v>
      </c>
      <c r="S35" s="12"/>
      <c r="T35" s="12"/>
      <c r="U35" s="102">
        <f t="shared" si="20"/>
        <v>575933.59907895466</v>
      </c>
      <c r="V35" s="12"/>
      <c r="W35" s="12"/>
    </row>
    <row r="36" spans="1:24" ht="15.75" customHeight="1" x14ac:dyDescent="0.3">
      <c r="A36" s="97" t="s">
        <v>25</v>
      </c>
      <c r="B36" s="97">
        <f t="shared" ref="B36:M36" si="25">B8-B22</f>
        <v>-4</v>
      </c>
      <c r="C36" s="97">
        <f t="shared" si="25"/>
        <v>2</v>
      </c>
      <c r="D36" s="97">
        <f t="shared" si="25"/>
        <v>419</v>
      </c>
      <c r="E36" s="98">
        <f t="shared" si="25"/>
        <v>19789.037937480141</v>
      </c>
      <c r="F36" s="98">
        <f t="shared" si="25"/>
        <v>-16194.36552452232</v>
      </c>
      <c r="G36" s="98">
        <f t="shared" si="25"/>
        <v>-2327.8004849643194</v>
      </c>
      <c r="H36" s="98">
        <f t="shared" si="25"/>
        <v>2012.4028373072538</v>
      </c>
      <c r="I36" s="98">
        <f t="shared" si="25"/>
        <v>1599.8922091960558</v>
      </c>
      <c r="J36" s="98">
        <f t="shared" si="25"/>
        <v>-5163.7407277637776</v>
      </c>
      <c r="K36" s="98">
        <f t="shared" si="25"/>
        <v>-3551.1200000000008</v>
      </c>
      <c r="L36" s="98">
        <f t="shared" si="25"/>
        <v>4178.8277270380677</v>
      </c>
      <c r="M36" s="102">
        <f t="shared" si="25"/>
        <v>343.13397377106594</v>
      </c>
      <c r="N36" s="24"/>
      <c r="O36" s="14"/>
      <c r="P36" s="105">
        <f t="shared" si="18"/>
        <v>49978.22505010161</v>
      </c>
      <c r="Q36" s="98">
        <f t="shared" si="18"/>
        <v>6942.8424591540861</v>
      </c>
      <c r="R36" s="102">
        <f t="shared" si="19"/>
        <v>56921.067509255692</v>
      </c>
      <c r="S36" s="12"/>
      <c r="T36" s="12"/>
      <c r="U36" s="102">
        <f t="shared" si="20"/>
        <v>57264.201483026758</v>
      </c>
      <c r="V36" s="12"/>
      <c r="W36" s="12"/>
    </row>
    <row r="37" spans="1:24" ht="15.75" customHeight="1" x14ac:dyDescent="0.3">
      <c r="A37" s="97" t="s">
        <v>26</v>
      </c>
      <c r="B37" s="97">
        <f t="shared" ref="B37:M37" si="26">B9-B23</f>
        <v>0</v>
      </c>
      <c r="C37" s="97">
        <f t="shared" si="26"/>
        <v>-1</v>
      </c>
      <c r="D37" s="97">
        <f t="shared" si="26"/>
        <v>34</v>
      </c>
      <c r="E37" s="98">
        <f t="shared" si="26"/>
        <v>500.48376695999468</v>
      </c>
      <c r="F37" s="98">
        <f t="shared" si="26"/>
        <v>0</v>
      </c>
      <c r="G37" s="98">
        <f t="shared" si="26"/>
        <v>-738.69810668225182</v>
      </c>
      <c r="H37" s="98">
        <f t="shared" si="26"/>
        <v>-1499.0614310097735</v>
      </c>
      <c r="I37" s="98">
        <f t="shared" si="26"/>
        <v>381.93569829999979</v>
      </c>
      <c r="J37" s="98">
        <f t="shared" si="26"/>
        <v>-15127.038399562598</v>
      </c>
      <c r="K37" s="98">
        <f t="shared" si="26"/>
        <v>1738.45</v>
      </c>
      <c r="L37" s="98">
        <f t="shared" si="26"/>
        <v>-148.18524435979089</v>
      </c>
      <c r="M37" s="102">
        <f t="shared" si="26"/>
        <v>-14892.113716354419</v>
      </c>
      <c r="N37" s="24"/>
      <c r="O37" s="14"/>
      <c r="P37" s="105">
        <f t="shared" si="18"/>
        <v>-54468.729999999996</v>
      </c>
      <c r="Q37" s="98">
        <f t="shared" si="18"/>
        <v>988.36745899019456</v>
      </c>
      <c r="R37" s="102">
        <f t="shared" si="19"/>
        <v>-53480.362541009803</v>
      </c>
      <c r="S37" s="12"/>
      <c r="T37" s="12"/>
      <c r="U37" s="102">
        <f t="shared" si="20"/>
        <v>-68372.476257364222</v>
      </c>
      <c r="V37" s="12"/>
      <c r="W37" s="12"/>
    </row>
    <row r="38" spans="1:24" ht="15.75" customHeight="1" x14ac:dyDescent="0.3">
      <c r="A38" s="97" t="s">
        <v>27</v>
      </c>
      <c r="B38" s="97">
        <f t="shared" ref="B38:M38" si="27">B10-B24</f>
        <v>-2</v>
      </c>
      <c r="C38" s="97">
        <f t="shared" si="27"/>
        <v>-3</v>
      </c>
      <c r="D38" s="97">
        <f t="shared" si="27"/>
        <v>-306385</v>
      </c>
      <c r="E38" s="98">
        <f t="shared" si="27"/>
        <v>20154.176222758368</v>
      </c>
      <c r="F38" s="98">
        <f t="shared" si="27"/>
        <v>-181978.67572963075</v>
      </c>
      <c r="G38" s="98">
        <f t="shared" si="27"/>
        <v>26882.968523424934</v>
      </c>
      <c r="H38" s="98">
        <f t="shared" si="27"/>
        <v>8480.1818071297166</v>
      </c>
      <c r="I38" s="98">
        <f t="shared" si="27"/>
        <v>5185.3318452537642</v>
      </c>
      <c r="J38" s="98">
        <f t="shared" si="27"/>
        <v>-21872.213390607023</v>
      </c>
      <c r="K38" s="98">
        <f t="shared" si="27"/>
        <v>-15290.919999999998</v>
      </c>
      <c r="L38" s="98">
        <f t="shared" si="27"/>
        <v>35438.939333863644</v>
      </c>
      <c r="M38" s="102">
        <f t="shared" si="27"/>
        <v>-123000.2113878075</v>
      </c>
      <c r="N38" s="24"/>
      <c r="O38" s="14"/>
      <c r="P38" s="105">
        <f t="shared" si="18"/>
        <v>423287.76679905737</v>
      </c>
      <c r="Q38" s="98">
        <f t="shared" si="18"/>
        <v>-148180.58367980126</v>
      </c>
      <c r="R38" s="102">
        <f t="shared" si="19"/>
        <v>275107.18311925611</v>
      </c>
      <c r="S38" s="12"/>
      <c r="T38" s="12"/>
      <c r="U38" s="102">
        <f t="shared" si="20"/>
        <v>152106.9717314486</v>
      </c>
      <c r="V38" s="12"/>
      <c r="W38" s="12"/>
    </row>
    <row r="39" spans="1:24" ht="15.75" customHeight="1" x14ac:dyDescent="0.3">
      <c r="A39" s="97" t="s">
        <v>28</v>
      </c>
      <c r="B39" s="97">
        <f t="shared" ref="B39:M39" si="28">B11-B25</f>
        <v>-3</v>
      </c>
      <c r="C39" s="97">
        <f t="shared" si="28"/>
        <v>-3</v>
      </c>
      <c r="D39" s="97">
        <f t="shared" si="28"/>
        <v>-3990</v>
      </c>
      <c r="E39" s="98">
        <f t="shared" si="28"/>
        <v>-9774.375997520001</v>
      </c>
      <c r="F39" s="98">
        <f t="shared" si="28"/>
        <v>-639</v>
      </c>
      <c r="G39" s="98">
        <f t="shared" si="28"/>
        <v>8469.9852859035309</v>
      </c>
      <c r="H39" s="98">
        <f t="shared" si="28"/>
        <v>-2919.6368687927556</v>
      </c>
      <c r="I39" s="98">
        <f t="shared" si="28"/>
        <v>-4354.6233942559993</v>
      </c>
      <c r="J39" s="98">
        <f t="shared" si="28"/>
        <v>521.71728783951005</v>
      </c>
      <c r="K39" s="98">
        <f t="shared" si="28"/>
        <v>-624.94000000000005</v>
      </c>
      <c r="L39" s="98">
        <f t="shared" si="28"/>
        <v>-127.81346792106274</v>
      </c>
      <c r="M39" s="102">
        <f t="shared" si="28"/>
        <v>-9448.6871547467817</v>
      </c>
      <c r="N39" s="24"/>
      <c r="O39" s="14"/>
      <c r="P39" s="105">
        <f t="shared" si="18"/>
        <v>-1476.5720000000001</v>
      </c>
      <c r="Q39" s="98">
        <f t="shared" si="18"/>
        <v>1962.1126642398735</v>
      </c>
      <c r="R39" s="102">
        <f t="shared" si="19"/>
        <v>485.54066423987342</v>
      </c>
      <c r="S39" s="12"/>
      <c r="T39" s="12"/>
      <c r="U39" s="102">
        <f t="shared" si="20"/>
        <v>-8963.1464905069079</v>
      </c>
      <c r="V39" s="12"/>
      <c r="W39" s="12"/>
    </row>
    <row r="40" spans="1:24" ht="15.75" customHeight="1" x14ac:dyDescent="0.3">
      <c r="A40" s="100" t="s">
        <v>29</v>
      </c>
      <c r="B40" s="101">
        <f t="shared" ref="B40:M40" si="29">B12-B26</f>
        <v>-4</v>
      </c>
      <c r="C40" s="101">
        <f t="shared" si="29"/>
        <v>-5</v>
      </c>
      <c r="D40" s="101">
        <f t="shared" si="29"/>
        <v>-279089</v>
      </c>
      <c r="E40" s="102">
        <f t="shared" si="29"/>
        <v>62327.617527839262</v>
      </c>
      <c r="F40" s="102">
        <f t="shared" si="29"/>
        <v>-199888.04009004275</v>
      </c>
      <c r="G40" s="102">
        <f t="shared" si="29"/>
        <v>76346.845941542066</v>
      </c>
      <c r="H40" s="102">
        <f t="shared" si="29"/>
        <v>-17011.729007744405</v>
      </c>
      <c r="I40" s="102">
        <f t="shared" si="29"/>
        <v>98685.140674572671</v>
      </c>
      <c r="J40" s="102">
        <f t="shared" si="29"/>
        <v>-75391.187099692528</v>
      </c>
      <c r="K40" s="102">
        <f t="shared" si="29"/>
        <v>9428.1499999999942</v>
      </c>
      <c r="L40" s="102">
        <f t="shared" si="29"/>
        <v>88928.205884083058</v>
      </c>
      <c r="M40" s="102">
        <f t="shared" si="29"/>
        <v>43425.003830556758</v>
      </c>
      <c r="N40" s="16"/>
      <c r="O40" s="14"/>
      <c r="P40" s="106">
        <f t="shared" si="18"/>
        <v>1002291.709566623</v>
      </c>
      <c r="Q40" s="102">
        <f t="shared" si="18"/>
        <v>-9774.5997727979557</v>
      </c>
      <c r="R40" s="102">
        <f t="shared" ref="R40" si="30">SUM(R31:R39)</f>
        <v>992517.10979382542</v>
      </c>
      <c r="S40" s="12"/>
      <c r="T40" s="12"/>
      <c r="U40" s="102">
        <f>SUM(U31:U39)</f>
        <v>1035942.1136243819</v>
      </c>
      <c r="V40" s="15"/>
      <c r="W40" s="12"/>
    </row>
    <row r="41" spans="1:24" ht="15.75" customHeight="1" x14ac:dyDescent="0.3">
      <c r="A41" s="116" t="s">
        <v>880</v>
      </c>
      <c r="B41" s="13"/>
      <c r="C41" s="13"/>
      <c r="D41" s="13"/>
      <c r="E41" s="14"/>
      <c r="F41" s="14"/>
      <c r="G41" s="14"/>
      <c r="H41" s="14"/>
      <c r="I41" s="14"/>
      <c r="J41" s="14"/>
      <c r="K41" s="14"/>
      <c r="L41" s="14"/>
      <c r="M41" s="14"/>
      <c r="N41" s="14"/>
      <c r="O41" s="14"/>
      <c r="P41" s="14"/>
      <c r="Q41" s="14"/>
      <c r="R41" s="14"/>
      <c r="S41" s="12"/>
      <c r="T41" s="12"/>
      <c r="U41" s="12"/>
      <c r="V41" s="12"/>
      <c r="W41" s="12"/>
      <c r="X41" s="12"/>
    </row>
    <row r="42" spans="1:24" ht="15.75" customHeight="1" x14ac:dyDescent="0.3">
      <c r="A42" s="116" t="s">
        <v>881</v>
      </c>
      <c r="B42" s="13"/>
      <c r="C42" s="13"/>
      <c r="D42" s="13"/>
      <c r="E42" s="14"/>
      <c r="F42" s="14"/>
      <c r="G42" s="14"/>
      <c r="H42" s="14"/>
      <c r="I42" s="14"/>
      <c r="J42" s="14"/>
      <c r="K42" s="14"/>
      <c r="L42" s="14"/>
      <c r="M42" s="14"/>
      <c r="N42" s="14"/>
      <c r="O42" s="14"/>
      <c r="P42" s="14"/>
      <c r="Q42" s="14"/>
      <c r="R42" s="14"/>
      <c r="S42" s="12"/>
      <c r="T42" s="12"/>
      <c r="U42" s="12"/>
      <c r="V42" s="12"/>
      <c r="W42" s="12"/>
      <c r="X42" s="12"/>
    </row>
  </sheetData>
  <pageMargins left="0.7" right="0.7" top="0.75" bottom="0.75" header="0" footer="0"/>
  <pageSetup paperSize="5" orientation="landscape" r:id="rId1"/>
  <headerFooter>
    <oddHeader>&amp;C&amp;F&amp;R&amp;A</oddHeader>
  </headerFooter>
  <ignoredErrors>
    <ignoredError sqref="M17:M25" formulaRange="1"/>
  </ignoredErrors>
  <tableParts count="7">
    <tablePart r:id="rId2"/>
    <tablePart r:id="rId3"/>
    <tablePart r:id="rId4"/>
    <tablePart r:id="rId5"/>
    <tablePart r:id="rId6"/>
    <tablePart r:id="rId7"/>
    <tablePart r:id="rId8"/>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830"/>
  <sheetViews>
    <sheetView zoomScaleNormal="100" workbookViewId="0">
      <pane ySplit="2" topLeftCell="A3" activePane="bottomLeft" state="frozen"/>
      <selection activeCell="A2" sqref="A2"/>
      <selection pane="bottomLeft" activeCell="A2" sqref="A2"/>
    </sheetView>
  </sheetViews>
  <sheetFormatPr defaultColWidth="14.44140625" defaultRowHeight="14.4" x14ac:dyDescent="0.3"/>
  <cols>
    <col min="1" max="1" width="10.5546875" style="3" customWidth="1"/>
    <col min="2" max="2" width="21.44140625" style="122" customWidth="1"/>
    <col min="3" max="3" width="11.88671875" style="3" customWidth="1"/>
    <col min="4" max="4" width="50.6640625" style="3" customWidth="1"/>
    <col min="5" max="5" width="11.5546875" style="3" customWidth="1"/>
    <col min="6" max="6" width="25.109375" style="3" customWidth="1"/>
    <col min="7" max="12" width="10.33203125" style="3" customWidth="1"/>
    <col min="13" max="17" width="11.44140625" style="3" customWidth="1"/>
    <col min="18" max="18" width="18.88671875" style="3" customWidth="1"/>
    <col min="19" max="19" width="13.33203125" style="121" customWidth="1"/>
    <col min="20" max="20" width="18.33203125" style="3" customWidth="1"/>
    <col min="21" max="21" width="10.6640625" style="3" customWidth="1"/>
    <col min="22" max="22" width="15.33203125" style="3" customWidth="1"/>
    <col min="23" max="24" width="16.109375" style="3" customWidth="1"/>
    <col min="25" max="25" width="14.88671875" style="3" customWidth="1"/>
    <col min="26" max="26" width="18.109375" style="121" customWidth="1"/>
    <col min="27" max="27" width="27" style="3" customWidth="1"/>
    <col min="28" max="16384" width="14.44140625" style="3"/>
  </cols>
  <sheetData>
    <row r="1" spans="1:27" ht="23.4" x14ac:dyDescent="0.45">
      <c r="A1" s="115" t="s">
        <v>887</v>
      </c>
      <c r="B1" s="26"/>
      <c r="C1" s="26"/>
      <c r="D1" s="25"/>
      <c r="E1" s="25"/>
      <c r="F1" s="25"/>
      <c r="G1" s="27"/>
      <c r="H1" s="27"/>
      <c r="I1" s="25"/>
      <c r="J1" s="25"/>
      <c r="K1" s="25"/>
      <c r="L1" s="46"/>
      <c r="M1" s="25"/>
      <c r="N1" s="25"/>
      <c r="O1" s="25"/>
      <c r="P1" s="47"/>
      <c r="Q1" s="25"/>
      <c r="R1" s="46"/>
      <c r="S1" s="117"/>
      <c r="T1" s="46"/>
      <c r="U1" s="25"/>
      <c r="V1" s="25"/>
      <c r="W1" s="26"/>
      <c r="X1" s="26"/>
      <c r="Y1" s="26"/>
      <c r="Z1" s="117"/>
      <c r="AA1" s="25"/>
    </row>
    <row r="2" spans="1:27" ht="62.4" x14ac:dyDescent="0.3">
      <c r="A2" s="49" t="s">
        <v>31</v>
      </c>
      <c r="B2" s="49" t="s">
        <v>32</v>
      </c>
      <c r="C2" s="49" t="s">
        <v>33</v>
      </c>
      <c r="D2" s="49" t="s">
        <v>34</v>
      </c>
      <c r="E2" s="49" t="s">
        <v>35</v>
      </c>
      <c r="F2" s="49" t="s">
        <v>36</v>
      </c>
      <c r="G2" s="49" t="s">
        <v>37</v>
      </c>
      <c r="H2" s="49" t="s">
        <v>38</v>
      </c>
      <c r="I2" s="81" t="s">
        <v>9</v>
      </c>
      <c r="J2" s="50" t="s">
        <v>39</v>
      </c>
      <c r="K2" s="50" t="s">
        <v>40</v>
      </c>
      <c r="L2" s="50" t="s">
        <v>41</v>
      </c>
      <c r="M2" s="50" t="s">
        <v>42</v>
      </c>
      <c r="N2" s="81" t="s">
        <v>43</v>
      </c>
      <c r="O2" s="50" t="s">
        <v>44</v>
      </c>
      <c r="P2" s="50" t="s">
        <v>45</v>
      </c>
      <c r="Q2" s="50" t="s">
        <v>16</v>
      </c>
      <c r="R2" s="50" t="s">
        <v>809</v>
      </c>
      <c r="S2" s="50" t="s">
        <v>905</v>
      </c>
      <c r="T2" s="50" t="s">
        <v>46</v>
      </c>
      <c r="U2" s="50" t="s">
        <v>47</v>
      </c>
      <c r="V2" s="95" t="s">
        <v>907</v>
      </c>
      <c r="W2" s="95" t="s">
        <v>908</v>
      </c>
      <c r="X2" s="96" t="s">
        <v>909</v>
      </c>
      <c r="Y2" s="95" t="s">
        <v>812</v>
      </c>
      <c r="Z2" s="3"/>
    </row>
    <row r="3" spans="1:27" x14ac:dyDescent="0.3">
      <c r="A3" s="51" t="s">
        <v>20</v>
      </c>
      <c r="B3" s="51">
        <v>154100</v>
      </c>
      <c r="C3" s="51" t="s">
        <v>53</v>
      </c>
      <c r="D3" s="52" t="s">
        <v>54</v>
      </c>
      <c r="E3" s="51">
        <v>221058</v>
      </c>
      <c r="F3" s="53"/>
      <c r="G3" s="51">
        <v>1212</v>
      </c>
      <c r="H3" s="51" t="s">
        <v>50</v>
      </c>
      <c r="I3" s="54">
        <v>3401</v>
      </c>
      <c r="J3" s="55">
        <v>4606.6442125200001</v>
      </c>
      <c r="K3" s="56">
        <v>0.76777403542</v>
      </c>
      <c r="L3" s="55">
        <v>0</v>
      </c>
      <c r="M3" s="55">
        <v>0</v>
      </c>
      <c r="N3" s="55">
        <v>0</v>
      </c>
      <c r="O3" s="55">
        <v>1735.3796691000002</v>
      </c>
      <c r="P3" s="55">
        <v>1292.2107121434983</v>
      </c>
      <c r="Q3" s="55">
        <v>0</v>
      </c>
      <c r="R3" s="55">
        <v>346.11568651054512</v>
      </c>
      <c r="S3" s="112">
        <f t="shared" ref="S3:S66" si="0">J3+SUM(L3:R3)</f>
        <v>7980.3502802740441</v>
      </c>
      <c r="T3" s="51" t="s">
        <v>81</v>
      </c>
      <c r="U3" s="51">
        <v>2032</v>
      </c>
      <c r="V3" s="55">
        <v>2425</v>
      </c>
      <c r="W3" s="57">
        <v>0</v>
      </c>
      <c r="X3" s="112">
        <f t="shared" ref="X3:X66" si="1">SUM(V3:W3)</f>
        <v>2425</v>
      </c>
      <c r="Y3" s="55">
        <f t="shared" ref="Y3:Y66" si="2">S3+X3</f>
        <v>10405.350280274044</v>
      </c>
      <c r="Z3" s="3"/>
    </row>
    <row r="4" spans="1:27" x14ac:dyDescent="0.3">
      <c r="A4" s="51" t="s">
        <v>20</v>
      </c>
      <c r="B4" s="51">
        <v>155000</v>
      </c>
      <c r="C4" s="51" t="s">
        <v>55</v>
      </c>
      <c r="D4" s="52" t="s">
        <v>56</v>
      </c>
      <c r="E4" s="51">
        <v>221043</v>
      </c>
      <c r="F4" s="53"/>
      <c r="G4" s="51">
        <v>1212</v>
      </c>
      <c r="H4" s="51" t="s">
        <v>50</v>
      </c>
      <c r="I4" s="54">
        <v>9202</v>
      </c>
      <c r="J4" s="55">
        <v>4606.6442125200001</v>
      </c>
      <c r="K4" s="56">
        <v>0.76777403542</v>
      </c>
      <c r="L4" s="55">
        <v>2458.41246141484</v>
      </c>
      <c r="M4" s="55">
        <v>0</v>
      </c>
      <c r="N4" s="55">
        <v>0</v>
      </c>
      <c r="O4" s="55">
        <v>1735.3796691000002</v>
      </c>
      <c r="P4" s="55">
        <v>0</v>
      </c>
      <c r="Q4" s="55">
        <v>0</v>
      </c>
      <c r="R4" s="55">
        <v>433.80928879350193</v>
      </c>
      <c r="S4" s="112">
        <f t="shared" si="0"/>
        <v>9234.2456318283421</v>
      </c>
      <c r="T4" s="51" t="s">
        <v>81</v>
      </c>
      <c r="U4" s="51">
        <v>2032</v>
      </c>
      <c r="V4" s="55">
        <v>5345.1428571428569</v>
      </c>
      <c r="W4" s="55">
        <v>62.438024343028687</v>
      </c>
      <c r="X4" s="112">
        <f t="shared" si="1"/>
        <v>5407.5808814858856</v>
      </c>
      <c r="Y4" s="55">
        <f t="shared" si="2"/>
        <v>14641.826513314227</v>
      </c>
      <c r="Z4" s="3"/>
    </row>
    <row r="5" spans="1:27" x14ac:dyDescent="0.3">
      <c r="A5" s="51" t="s">
        <v>20</v>
      </c>
      <c r="B5" s="51">
        <v>151051</v>
      </c>
      <c r="C5" s="51" t="s">
        <v>48</v>
      </c>
      <c r="D5" s="52" t="s">
        <v>49</v>
      </c>
      <c r="E5" s="51">
        <v>171028</v>
      </c>
      <c r="F5" s="53"/>
      <c r="G5" s="51">
        <v>1212</v>
      </c>
      <c r="H5" s="51" t="s">
        <v>50</v>
      </c>
      <c r="I5" s="54">
        <v>10542</v>
      </c>
      <c r="J5" s="55">
        <v>4606.6442125200001</v>
      </c>
      <c r="K5" s="56">
        <v>0.76777403542</v>
      </c>
      <c r="L5" s="55">
        <v>3487.2296688776401</v>
      </c>
      <c r="M5" s="55">
        <v>0</v>
      </c>
      <c r="N5" s="55">
        <v>0</v>
      </c>
      <c r="O5" s="55">
        <v>1735.3796691000002</v>
      </c>
      <c r="P5" s="55">
        <v>0</v>
      </c>
      <c r="Q5" s="55">
        <v>169.6</v>
      </c>
      <c r="R5" s="55">
        <v>399.55397540172191</v>
      </c>
      <c r="S5" s="112">
        <f t="shared" si="0"/>
        <v>10398.407525899362</v>
      </c>
      <c r="T5" s="51" t="s">
        <v>81</v>
      </c>
      <c r="U5" s="51">
        <v>2027</v>
      </c>
      <c r="V5" s="55">
        <v>2195.5</v>
      </c>
      <c r="W5" s="55">
        <v>107.74440000000001</v>
      </c>
      <c r="X5" s="112">
        <f t="shared" si="1"/>
        <v>2303.2444</v>
      </c>
      <c r="Y5" s="55">
        <f t="shared" si="2"/>
        <v>12701.651925899361</v>
      </c>
      <c r="Z5" s="3"/>
    </row>
    <row r="6" spans="1:27" x14ac:dyDescent="0.3">
      <c r="A6" s="51" t="s">
        <v>20</v>
      </c>
      <c r="B6" s="51">
        <v>151051</v>
      </c>
      <c r="C6" s="51" t="s">
        <v>48</v>
      </c>
      <c r="D6" s="52" t="s">
        <v>49</v>
      </c>
      <c r="E6" s="51">
        <v>241035</v>
      </c>
      <c r="F6" s="53"/>
      <c r="G6" s="51">
        <v>1212</v>
      </c>
      <c r="H6" s="51" t="s">
        <v>50</v>
      </c>
      <c r="I6" s="54">
        <v>0</v>
      </c>
      <c r="J6" s="55">
        <v>4606.6442125200001</v>
      </c>
      <c r="K6" s="56">
        <v>0.76777403542</v>
      </c>
      <c r="L6" s="55">
        <v>0</v>
      </c>
      <c r="M6" s="55">
        <v>0</v>
      </c>
      <c r="N6" s="55">
        <v>0</v>
      </c>
      <c r="O6" s="55">
        <v>1735.3796691000002</v>
      </c>
      <c r="P6" s="55">
        <v>0</v>
      </c>
      <c r="Q6" s="55">
        <v>0</v>
      </c>
      <c r="R6" s="55">
        <v>296.92338441583996</v>
      </c>
      <c r="S6" s="112">
        <f t="shared" si="0"/>
        <v>6638.9472660358406</v>
      </c>
      <c r="T6" s="51" t="s">
        <v>81</v>
      </c>
      <c r="U6" s="51">
        <v>2034</v>
      </c>
      <c r="V6" s="55">
        <v>4111.1111111111113</v>
      </c>
      <c r="W6" s="57">
        <v>1000</v>
      </c>
      <c r="X6" s="112">
        <f t="shared" si="1"/>
        <v>5111.1111111111113</v>
      </c>
      <c r="Y6" s="55">
        <f t="shared" si="2"/>
        <v>11750.058377146952</v>
      </c>
      <c r="Z6" s="3"/>
    </row>
    <row r="7" spans="1:27" x14ac:dyDescent="0.3">
      <c r="A7" s="51" t="s">
        <v>20</v>
      </c>
      <c r="B7" s="51">
        <v>151051</v>
      </c>
      <c r="C7" s="51" t="s">
        <v>48</v>
      </c>
      <c r="D7" s="52" t="s">
        <v>49</v>
      </c>
      <c r="E7" s="51">
        <v>251008</v>
      </c>
      <c r="F7" s="53"/>
      <c r="G7" s="51">
        <v>1024</v>
      </c>
      <c r="H7" s="51" t="s">
        <v>50</v>
      </c>
      <c r="I7" s="54">
        <v>0</v>
      </c>
      <c r="J7" s="55">
        <v>3912.4923448799996</v>
      </c>
      <c r="K7" s="56">
        <v>0.65208205747999992</v>
      </c>
      <c r="L7" s="55">
        <v>0</v>
      </c>
      <c r="M7" s="55">
        <v>0</v>
      </c>
      <c r="N7" s="55">
        <v>0</v>
      </c>
      <c r="O7" s="55">
        <v>1735.3796691000002</v>
      </c>
      <c r="P7" s="55">
        <v>0</v>
      </c>
      <c r="Q7" s="55">
        <v>0</v>
      </c>
      <c r="R7" s="55">
        <v>311.31659518400005</v>
      </c>
      <c r="S7" s="112">
        <f t="shared" si="0"/>
        <v>5959.1886091639999</v>
      </c>
      <c r="T7" s="51" t="s">
        <v>81</v>
      </c>
      <c r="U7" s="51">
        <v>2035</v>
      </c>
      <c r="V7" s="55">
        <v>3700</v>
      </c>
      <c r="W7" s="57">
        <v>1000</v>
      </c>
      <c r="X7" s="112">
        <f t="shared" si="1"/>
        <v>4700</v>
      </c>
      <c r="Y7" s="55">
        <f t="shared" si="2"/>
        <v>10659.188609164001</v>
      </c>
      <c r="Z7" s="3"/>
    </row>
    <row r="8" spans="1:27" x14ac:dyDescent="0.3">
      <c r="A8" s="51" t="s">
        <v>20</v>
      </c>
      <c r="B8" s="51">
        <v>151051</v>
      </c>
      <c r="C8" s="51" t="s">
        <v>48</v>
      </c>
      <c r="D8" s="52" t="s">
        <v>49</v>
      </c>
      <c r="E8" s="58">
        <v>251009</v>
      </c>
      <c r="F8" s="53"/>
      <c r="G8" s="51">
        <v>1212</v>
      </c>
      <c r="H8" s="51" t="s">
        <v>50</v>
      </c>
      <c r="I8" s="54">
        <v>0</v>
      </c>
      <c r="J8" s="55">
        <v>4606.6442125200001</v>
      </c>
      <c r="K8" s="56">
        <v>0.76777403542</v>
      </c>
      <c r="L8" s="55">
        <v>0</v>
      </c>
      <c r="M8" s="55">
        <v>0</v>
      </c>
      <c r="N8" s="55">
        <v>0</v>
      </c>
      <c r="O8" s="55">
        <v>1735.3796691000002</v>
      </c>
      <c r="P8" s="55">
        <v>0</v>
      </c>
      <c r="Q8" s="55">
        <v>0</v>
      </c>
      <c r="R8" s="55">
        <v>296.47436615955201</v>
      </c>
      <c r="S8" s="112">
        <f t="shared" si="0"/>
        <v>6638.4982477795529</v>
      </c>
      <c r="T8" s="51" t="s">
        <v>81</v>
      </c>
      <c r="U8" s="51">
        <v>2035</v>
      </c>
      <c r="V8" s="55">
        <v>3523.6</v>
      </c>
      <c r="W8" s="55">
        <v>1000</v>
      </c>
      <c r="X8" s="112">
        <f t="shared" si="1"/>
        <v>4523.6000000000004</v>
      </c>
      <c r="Y8" s="55">
        <f t="shared" si="2"/>
        <v>11162.098247779553</v>
      </c>
      <c r="Z8" s="3"/>
    </row>
    <row r="9" spans="1:27" x14ac:dyDescent="0.3">
      <c r="A9" s="51" t="s">
        <v>20</v>
      </c>
      <c r="B9" s="51">
        <v>151051</v>
      </c>
      <c r="C9" s="51" t="s">
        <v>48</v>
      </c>
      <c r="D9" s="52" t="s">
        <v>49</v>
      </c>
      <c r="E9" s="58">
        <v>251011</v>
      </c>
      <c r="F9" s="53">
        <v>131012</v>
      </c>
      <c r="G9" s="51">
        <v>1024</v>
      </c>
      <c r="H9" s="51" t="s">
        <v>50</v>
      </c>
      <c r="I9" s="54">
        <v>0</v>
      </c>
      <c r="J9" s="55">
        <v>3912.4923448799996</v>
      </c>
      <c r="K9" s="56">
        <v>0.65208205747999992</v>
      </c>
      <c r="L9" s="55">
        <v>0</v>
      </c>
      <c r="M9" s="55">
        <v>0</v>
      </c>
      <c r="N9" s="55">
        <v>0</v>
      </c>
      <c r="O9" s="55">
        <v>1735.3796691000002</v>
      </c>
      <c r="P9" s="55">
        <v>0</v>
      </c>
      <c r="Q9" s="55">
        <v>0</v>
      </c>
      <c r="R9" s="55">
        <v>311.31659518400005</v>
      </c>
      <c r="S9" s="112">
        <f t="shared" si="0"/>
        <v>5959.1886091639999</v>
      </c>
      <c r="T9" s="51" t="s">
        <v>81</v>
      </c>
      <c r="U9" s="51">
        <v>2035</v>
      </c>
      <c r="V9" s="55">
        <v>3700</v>
      </c>
      <c r="W9" s="55">
        <v>7.260115660230781</v>
      </c>
      <c r="X9" s="112">
        <f t="shared" si="1"/>
        <v>3707.2601156602309</v>
      </c>
      <c r="Y9" s="55">
        <f t="shared" si="2"/>
        <v>9666.4487248242312</v>
      </c>
      <c r="Z9" s="3"/>
    </row>
    <row r="10" spans="1:27" x14ac:dyDescent="0.3">
      <c r="A10" s="51" t="s">
        <v>20</v>
      </c>
      <c r="B10" s="51">
        <v>151051</v>
      </c>
      <c r="C10" s="51" t="s">
        <v>48</v>
      </c>
      <c r="D10" s="52" t="s">
        <v>49</v>
      </c>
      <c r="E10" s="58">
        <v>251012</v>
      </c>
      <c r="F10" s="53">
        <v>141022</v>
      </c>
      <c r="G10" s="51">
        <v>1024</v>
      </c>
      <c r="H10" s="51" t="s">
        <v>50</v>
      </c>
      <c r="I10" s="54">
        <v>0</v>
      </c>
      <c r="J10" s="55">
        <v>3912.4923448799996</v>
      </c>
      <c r="K10" s="56">
        <v>0.65208205747999992</v>
      </c>
      <c r="L10" s="55">
        <v>0</v>
      </c>
      <c r="M10" s="55">
        <v>0</v>
      </c>
      <c r="N10" s="55">
        <v>0</v>
      </c>
      <c r="O10" s="55">
        <v>1735.3796691000002</v>
      </c>
      <c r="P10" s="55">
        <v>0</v>
      </c>
      <c r="Q10" s="55">
        <v>0</v>
      </c>
      <c r="R10" s="55">
        <v>311.31659518400005</v>
      </c>
      <c r="S10" s="112">
        <f t="shared" si="0"/>
        <v>5959.1886091639999</v>
      </c>
      <c r="T10" s="51" t="s">
        <v>81</v>
      </c>
      <c r="U10" s="51">
        <v>2035</v>
      </c>
      <c r="V10" s="55">
        <v>3700</v>
      </c>
      <c r="W10" s="55">
        <v>232.49068378757028</v>
      </c>
      <c r="X10" s="112">
        <f t="shared" si="1"/>
        <v>3932.4906837875701</v>
      </c>
      <c r="Y10" s="55">
        <f t="shared" si="2"/>
        <v>9891.6792929515705</v>
      </c>
      <c r="Z10" s="3"/>
    </row>
    <row r="11" spans="1:27" x14ac:dyDescent="0.3">
      <c r="A11" s="51" t="s">
        <v>20</v>
      </c>
      <c r="B11" s="51">
        <v>151051</v>
      </c>
      <c r="C11" s="51" t="s">
        <v>48</v>
      </c>
      <c r="D11" s="52" t="s">
        <v>49</v>
      </c>
      <c r="E11" s="58">
        <v>251013</v>
      </c>
      <c r="F11" s="53">
        <v>141023</v>
      </c>
      <c r="G11" s="51">
        <v>1212</v>
      </c>
      <c r="H11" s="51" t="s">
        <v>50</v>
      </c>
      <c r="I11" s="54">
        <v>0</v>
      </c>
      <c r="J11" s="55">
        <v>4606.6442125200001</v>
      </c>
      <c r="K11" s="56">
        <v>0.76777403542</v>
      </c>
      <c r="L11" s="55">
        <v>0</v>
      </c>
      <c r="M11" s="55">
        <v>0</v>
      </c>
      <c r="N11" s="55">
        <v>0</v>
      </c>
      <c r="O11" s="55">
        <v>1735.3796691000002</v>
      </c>
      <c r="P11" s="55">
        <v>0</v>
      </c>
      <c r="Q11" s="55">
        <v>0</v>
      </c>
      <c r="R11" s="55">
        <v>296.47436615955201</v>
      </c>
      <c r="S11" s="112">
        <f t="shared" si="0"/>
        <v>6638.4982477795529</v>
      </c>
      <c r="T11" s="51" t="s">
        <v>81</v>
      </c>
      <c r="U11" s="51">
        <v>2035</v>
      </c>
      <c r="V11" s="55">
        <v>3523.6</v>
      </c>
      <c r="W11" s="55">
        <v>164.46630409747198</v>
      </c>
      <c r="X11" s="112">
        <f t="shared" si="1"/>
        <v>3688.0663040974719</v>
      </c>
      <c r="Y11" s="55">
        <f t="shared" si="2"/>
        <v>10326.564551877025</v>
      </c>
      <c r="Z11" s="3"/>
    </row>
    <row r="12" spans="1:27" x14ac:dyDescent="0.3">
      <c r="A12" s="51" t="s">
        <v>20</v>
      </c>
      <c r="B12" s="51">
        <v>151051</v>
      </c>
      <c r="C12" s="51" t="s">
        <v>48</v>
      </c>
      <c r="D12" s="52" t="s">
        <v>49</v>
      </c>
      <c r="E12" s="58">
        <v>251014</v>
      </c>
      <c r="F12" s="53">
        <v>141065</v>
      </c>
      <c r="G12" s="51">
        <v>1212</v>
      </c>
      <c r="H12" s="51" t="s">
        <v>50</v>
      </c>
      <c r="I12" s="54">
        <v>0</v>
      </c>
      <c r="J12" s="55">
        <v>4606.6442125200001</v>
      </c>
      <c r="K12" s="56">
        <v>0.76777403542</v>
      </c>
      <c r="L12" s="55">
        <v>0</v>
      </c>
      <c r="M12" s="55">
        <v>0</v>
      </c>
      <c r="N12" s="55">
        <v>0</v>
      </c>
      <c r="O12" s="55">
        <v>1735.3796691000002</v>
      </c>
      <c r="P12" s="55">
        <v>0</v>
      </c>
      <c r="Q12" s="55">
        <v>0</v>
      </c>
      <c r="R12" s="55">
        <v>296.47436615955201</v>
      </c>
      <c r="S12" s="112">
        <f t="shared" si="0"/>
        <v>6638.4982477795529</v>
      </c>
      <c r="T12" s="51" t="s">
        <v>81</v>
      </c>
      <c r="U12" s="51">
        <v>2035</v>
      </c>
      <c r="V12" s="55">
        <v>3523.6</v>
      </c>
      <c r="W12" s="55">
        <v>89.048222618994615</v>
      </c>
      <c r="X12" s="112">
        <f t="shared" si="1"/>
        <v>3612.6482226189946</v>
      </c>
      <c r="Y12" s="55">
        <f t="shared" si="2"/>
        <v>10251.146470398548</v>
      </c>
      <c r="Z12" s="3"/>
    </row>
    <row r="13" spans="1:27" x14ac:dyDescent="0.3">
      <c r="A13" s="51" t="s">
        <v>20</v>
      </c>
      <c r="B13" s="51">
        <v>151051</v>
      </c>
      <c r="C13" s="51" t="s">
        <v>48</v>
      </c>
      <c r="D13" s="52" t="s">
        <v>49</v>
      </c>
      <c r="E13" s="58">
        <v>191009</v>
      </c>
      <c r="F13" s="53"/>
      <c r="G13" s="51">
        <v>1024</v>
      </c>
      <c r="H13" s="51" t="s">
        <v>50</v>
      </c>
      <c r="I13" s="54">
        <v>9776</v>
      </c>
      <c r="J13" s="55">
        <v>3912.4923448799996</v>
      </c>
      <c r="K13" s="56">
        <v>0.65208205747999992</v>
      </c>
      <c r="L13" s="55">
        <v>2462.2618490444797</v>
      </c>
      <c r="M13" s="55">
        <v>0</v>
      </c>
      <c r="N13" s="55">
        <v>0</v>
      </c>
      <c r="O13" s="55">
        <v>1735.3796691000002</v>
      </c>
      <c r="P13" s="55">
        <v>0</v>
      </c>
      <c r="Q13" s="55">
        <v>0</v>
      </c>
      <c r="R13" s="55">
        <v>388.86631762348657</v>
      </c>
      <c r="S13" s="112">
        <f t="shared" si="0"/>
        <v>8499.0001806479668</v>
      </c>
      <c r="T13" s="51" t="s">
        <v>81</v>
      </c>
      <c r="U13" s="51">
        <v>2029</v>
      </c>
      <c r="V13" s="55">
        <v>4418.7660000000005</v>
      </c>
      <c r="W13" s="55">
        <v>29.022139328400005</v>
      </c>
      <c r="X13" s="112">
        <f t="shared" si="1"/>
        <v>4447.7881393284006</v>
      </c>
      <c r="Y13" s="55">
        <f t="shared" si="2"/>
        <v>12946.788319976367</v>
      </c>
      <c r="Z13" s="3"/>
    </row>
    <row r="14" spans="1:27" x14ac:dyDescent="0.3">
      <c r="A14" s="51" t="s">
        <v>20</v>
      </c>
      <c r="B14" s="51">
        <v>151051</v>
      </c>
      <c r="C14" s="51" t="s">
        <v>48</v>
      </c>
      <c r="D14" s="52" t="s">
        <v>49</v>
      </c>
      <c r="E14" s="58">
        <v>191010</v>
      </c>
      <c r="F14" s="53"/>
      <c r="G14" s="51">
        <v>1024</v>
      </c>
      <c r="H14" s="51" t="s">
        <v>50</v>
      </c>
      <c r="I14" s="54">
        <v>5908</v>
      </c>
      <c r="J14" s="55">
        <v>3912.4923448799996</v>
      </c>
      <c r="K14" s="56">
        <v>0.65208205747999992</v>
      </c>
      <c r="L14" s="55">
        <v>0</v>
      </c>
      <c r="M14" s="55">
        <v>0</v>
      </c>
      <c r="N14" s="55">
        <v>0</v>
      </c>
      <c r="O14" s="55">
        <v>1735.3796691000002</v>
      </c>
      <c r="P14" s="55">
        <v>0</v>
      </c>
      <c r="Q14" s="55">
        <v>0</v>
      </c>
      <c r="R14" s="55">
        <v>388.86631762348657</v>
      </c>
      <c r="S14" s="112">
        <f t="shared" si="0"/>
        <v>6036.7383316034866</v>
      </c>
      <c r="T14" s="51" t="s">
        <v>81</v>
      </c>
      <c r="U14" s="51">
        <v>2029</v>
      </c>
      <c r="V14" s="55">
        <v>4418.7660000000005</v>
      </c>
      <c r="W14" s="55">
        <v>43.533208992600009</v>
      </c>
      <c r="X14" s="112">
        <f t="shared" si="1"/>
        <v>4462.2992089926001</v>
      </c>
      <c r="Y14" s="55">
        <f t="shared" si="2"/>
        <v>10499.037540596088</v>
      </c>
      <c r="Z14" s="3"/>
    </row>
    <row r="15" spans="1:27" x14ac:dyDescent="0.3">
      <c r="A15" s="51" t="s">
        <v>20</v>
      </c>
      <c r="B15" s="51">
        <v>151051</v>
      </c>
      <c r="C15" s="51" t="s">
        <v>48</v>
      </c>
      <c r="D15" s="52" t="s">
        <v>49</v>
      </c>
      <c r="E15" s="58">
        <v>201025</v>
      </c>
      <c r="F15" s="53"/>
      <c r="G15" s="51">
        <v>1212</v>
      </c>
      <c r="H15" s="51" t="s">
        <v>50</v>
      </c>
      <c r="I15" s="54">
        <v>10860</v>
      </c>
      <c r="J15" s="55">
        <v>4606.6442125200001</v>
      </c>
      <c r="K15" s="56">
        <v>0.76777403542</v>
      </c>
      <c r="L15" s="55">
        <v>3731.3818121412</v>
      </c>
      <c r="M15" s="55">
        <v>0</v>
      </c>
      <c r="N15" s="55">
        <v>0</v>
      </c>
      <c r="O15" s="55">
        <v>1735.3796691000002</v>
      </c>
      <c r="P15" s="55">
        <v>0</v>
      </c>
      <c r="Q15" s="55">
        <v>0</v>
      </c>
      <c r="R15" s="55">
        <v>363.10632195286797</v>
      </c>
      <c r="S15" s="112">
        <f t="shared" si="0"/>
        <v>10436.512015714068</v>
      </c>
      <c r="T15" s="51" t="s">
        <v>81</v>
      </c>
      <c r="U15" s="51">
        <v>2030</v>
      </c>
      <c r="V15" s="57">
        <v>4126.05</v>
      </c>
      <c r="W15" s="55">
        <v>107.04249114766424</v>
      </c>
      <c r="X15" s="112">
        <f t="shared" si="1"/>
        <v>4233.0924911476641</v>
      </c>
      <c r="Y15" s="55">
        <f t="shared" si="2"/>
        <v>14669.604506861731</v>
      </c>
      <c r="Z15" s="3"/>
    </row>
    <row r="16" spans="1:27" x14ac:dyDescent="0.3">
      <c r="A16" s="51" t="s">
        <v>20</v>
      </c>
      <c r="B16" s="51">
        <v>151051</v>
      </c>
      <c r="C16" s="51" t="s">
        <v>48</v>
      </c>
      <c r="D16" s="52" t="s">
        <v>49</v>
      </c>
      <c r="E16" s="58">
        <v>201036</v>
      </c>
      <c r="F16" s="53"/>
      <c r="G16" s="51">
        <v>1024</v>
      </c>
      <c r="H16" s="51" t="s">
        <v>50</v>
      </c>
      <c r="I16" s="54">
        <v>5303</v>
      </c>
      <c r="J16" s="55">
        <v>3912.4923448799996</v>
      </c>
      <c r="K16" s="56">
        <v>0.65208205747999992</v>
      </c>
      <c r="L16" s="55">
        <v>0</v>
      </c>
      <c r="M16" s="55">
        <v>0</v>
      </c>
      <c r="N16" s="55">
        <v>0</v>
      </c>
      <c r="O16" s="55">
        <v>1735.3796691000002</v>
      </c>
      <c r="P16" s="55">
        <v>0</v>
      </c>
      <c r="Q16" s="55">
        <v>0</v>
      </c>
      <c r="R16" s="55">
        <v>388.86631762348657</v>
      </c>
      <c r="S16" s="112">
        <f t="shared" si="0"/>
        <v>6036.7383316034866</v>
      </c>
      <c r="T16" s="51" t="s">
        <v>81</v>
      </c>
      <c r="U16" s="51">
        <v>2030</v>
      </c>
      <c r="V16" s="57">
        <v>653.20000000000005</v>
      </c>
      <c r="W16" s="55">
        <v>94.89368896206949</v>
      </c>
      <c r="X16" s="112">
        <f t="shared" si="1"/>
        <v>748.09368896206956</v>
      </c>
      <c r="Y16" s="55">
        <f t="shared" si="2"/>
        <v>6784.8320205655564</v>
      </c>
      <c r="Z16" s="3"/>
    </row>
    <row r="17" spans="1:26" x14ac:dyDescent="0.3">
      <c r="A17" s="51" t="s">
        <v>20</v>
      </c>
      <c r="B17" s="51">
        <v>151051</v>
      </c>
      <c r="C17" s="51" t="s">
        <v>48</v>
      </c>
      <c r="D17" s="52" t="s">
        <v>49</v>
      </c>
      <c r="E17" s="58">
        <v>221044</v>
      </c>
      <c r="F17" s="53"/>
      <c r="G17" s="51">
        <v>1024</v>
      </c>
      <c r="H17" s="51" t="s">
        <v>50</v>
      </c>
      <c r="I17" s="54">
        <v>4580</v>
      </c>
      <c r="J17" s="55">
        <v>3912.4923448799996</v>
      </c>
      <c r="K17" s="56">
        <v>0.65208205747999992</v>
      </c>
      <c r="L17" s="55">
        <v>0</v>
      </c>
      <c r="M17" s="55">
        <v>0</v>
      </c>
      <c r="N17" s="55">
        <v>0</v>
      </c>
      <c r="O17" s="55">
        <v>1735.3796691000002</v>
      </c>
      <c r="P17" s="55">
        <v>0</v>
      </c>
      <c r="Q17" s="55">
        <v>0</v>
      </c>
      <c r="R17" s="55">
        <v>388.86631762348657</v>
      </c>
      <c r="S17" s="112">
        <f t="shared" si="0"/>
        <v>6036.7383316034866</v>
      </c>
      <c r="T17" s="51" t="s">
        <v>81</v>
      </c>
      <c r="U17" s="51">
        <v>2032</v>
      </c>
      <c r="V17" s="55">
        <v>2764.7142857142858</v>
      </c>
      <c r="W17" s="55">
        <v>14.904704242531443</v>
      </c>
      <c r="X17" s="112">
        <f t="shared" si="1"/>
        <v>2779.6189899568171</v>
      </c>
      <c r="Y17" s="55">
        <f t="shared" si="2"/>
        <v>8816.3573215603028</v>
      </c>
      <c r="Z17" s="3"/>
    </row>
    <row r="18" spans="1:26" x14ac:dyDescent="0.3">
      <c r="A18" s="51" t="s">
        <v>20</v>
      </c>
      <c r="B18" s="51">
        <v>151051</v>
      </c>
      <c r="C18" s="51" t="s">
        <v>48</v>
      </c>
      <c r="D18" s="52" t="s">
        <v>49</v>
      </c>
      <c r="E18" s="51">
        <v>221047</v>
      </c>
      <c r="F18" s="53"/>
      <c r="G18" s="51">
        <v>1024</v>
      </c>
      <c r="H18" s="51" t="s">
        <v>50</v>
      </c>
      <c r="I18" s="54">
        <v>8486</v>
      </c>
      <c r="J18" s="55">
        <v>3912.4923448799996</v>
      </c>
      <c r="K18" s="56">
        <v>0.65208205747999992</v>
      </c>
      <c r="L18" s="55">
        <v>1621.0759948952798</v>
      </c>
      <c r="M18" s="55">
        <v>0</v>
      </c>
      <c r="N18" s="55">
        <v>0</v>
      </c>
      <c r="O18" s="55">
        <v>1735.3796691000002</v>
      </c>
      <c r="P18" s="55">
        <v>0</v>
      </c>
      <c r="Q18" s="55">
        <v>0</v>
      </c>
      <c r="R18" s="55">
        <v>388.86631762348657</v>
      </c>
      <c r="S18" s="112">
        <f t="shared" si="0"/>
        <v>7657.8143264987666</v>
      </c>
      <c r="T18" s="51" t="s">
        <v>81</v>
      </c>
      <c r="U18" s="51">
        <v>2032</v>
      </c>
      <c r="V18" s="55">
        <v>3617</v>
      </c>
      <c r="W18" s="57">
        <v>24.45291447654736</v>
      </c>
      <c r="X18" s="112">
        <f t="shared" si="1"/>
        <v>3641.4529144765474</v>
      </c>
      <c r="Y18" s="55">
        <f t="shared" si="2"/>
        <v>11299.267240975314</v>
      </c>
      <c r="Z18" s="3"/>
    </row>
    <row r="19" spans="1:26" x14ac:dyDescent="0.3">
      <c r="A19" s="51" t="s">
        <v>20</v>
      </c>
      <c r="B19" s="51" t="s">
        <v>815</v>
      </c>
      <c r="C19" s="51" t="s">
        <v>57</v>
      </c>
      <c r="D19" s="52" t="s">
        <v>58</v>
      </c>
      <c r="E19" s="58">
        <v>171023</v>
      </c>
      <c r="F19" s="53"/>
      <c r="G19" s="51">
        <v>1212</v>
      </c>
      <c r="H19" s="51" t="s">
        <v>50</v>
      </c>
      <c r="I19" s="54">
        <v>9699</v>
      </c>
      <c r="J19" s="55">
        <v>4606.6442125200001</v>
      </c>
      <c r="K19" s="56">
        <v>0.76777403542</v>
      </c>
      <c r="L19" s="55">
        <v>2839.9961570185801</v>
      </c>
      <c r="M19" s="55">
        <v>0</v>
      </c>
      <c r="N19" s="55">
        <v>0</v>
      </c>
      <c r="O19" s="55">
        <v>1735.3796691000002</v>
      </c>
      <c r="P19" s="55">
        <v>0</v>
      </c>
      <c r="Q19" s="55">
        <v>0</v>
      </c>
      <c r="R19" s="55">
        <v>399.55397540172191</v>
      </c>
      <c r="S19" s="112">
        <f t="shared" si="0"/>
        <v>9581.5740140403032</v>
      </c>
      <c r="T19" s="51" t="s">
        <v>81</v>
      </c>
      <c r="U19" s="51">
        <v>2027</v>
      </c>
      <c r="V19" s="55">
        <v>4540.2120000000004</v>
      </c>
      <c r="W19" s="55">
        <v>107.74440000000001</v>
      </c>
      <c r="X19" s="112">
        <f t="shared" si="1"/>
        <v>4647.9564</v>
      </c>
      <c r="Y19" s="55">
        <f t="shared" si="2"/>
        <v>14229.530414040302</v>
      </c>
      <c r="Z19" s="3"/>
    </row>
    <row r="20" spans="1:26" x14ac:dyDescent="0.3">
      <c r="A20" s="51" t="s">
        <v>20</v>
      </c>
      <c r="B20" s="51" t="s">
        <v>815</v>
      </c>
      <c r="C20" s="51" t="s">
        <v>57</v>
      </c>
      <c r="D20" s="52" t="s">
        <v>58</v>
      </c>
      <c r="E20" s="58">
        <v>191008</v>
      </c>
      <c r="F20" s="53"/>
      <c r="G20" s="51">
        <v>1024</v>
      </c>
      <c r="H20" s="51" t="s">
        <v>50</v>
      </c>
      <c r="I20" s="54">
        <v>6156</v>
      </c>
      <c r="J20" s="55">
        <v>3912.4923448799996</v>
      </c>
      <c r="K20" s="56">
        <v>0.65208205747999992</v>
      </c>
      <c r="L20" s="55">
        <v>101.72480096687998</v>
      </c>
      <c r="M20" s="55">
        <v>0</v>
      </c>
      <c r="N20" s="55">
        <v>0</v>
      </c>
      <c r="O20" s="55">
        <v>1735.3796691000002</v>
      </c>
      <c r="P20" s="55">
        <v>0</v>
      </c>
      <c r="Q20" s="55">
        <v>0</v>
      </c>
      <c r="R20" s="55">
        <v>388.86631762348657</v>
      </c>
      <c r="S20" s="112">
        <f t="shared" si="0"/>
        <v>6138.4631325703667</v>
      </c>
      <c r="T20" s="51" t="s">
        <v>81</v>
      </c>
      <c r="U20" s="51">
        <v>2029</v>
      </c>
      <c r="V20" s="55">
        <v>4418.7660000000005</v>
      </c>
      <c r="W20" s="55">
        <v>58.04427865680001</v>
      </c>
      <c r="X20" s="112">
        <f t="shared" si="1"/>
        <v>4476.8102786568006</v>
      </c>
      <c r="Y20" s="55">
        <f t="shared" si="2"/>
        <v>10615.273411227168</v>
      </c>
      <c r="Z20" s="3"/>
    </row>
    <row r="21" spans="1:26" x14ac:dyDescent="0.3">
      <c r="A21" s="51" t="s">
        <v>20</v>
      </c>
      <c r="B21" s="51" t="s">
        <v>815</v>
      </c>
      <c r="C21" s="51" t="s">
        <v>57</v>
      </c>
      <c r="D21" s="59" t="s">
        <v>58</v>
      </c>
      <c r="E21" s="51">
        <v>191011</v>
      </c>
      <c r="F21" s="53"/>
      <c r="G21" s="51">
        <v>1024</v>
      </c>
      <c r="H21" s="51" t="s">
        <v>50</v>
      </c>
      <c r="I21" s="54">
        <v>4582</v>
      </c>
      <c r="J21" s="55">
        <v>3912.4923448799996</v>
      </c>
      <c r="K21" s="56">
        <v>0.65208205747999992</v>
      </c>
      <c r="L21" s="55">
        <v>0</v>
      </c>
      <c r="M21" s="55">
        <v>0</v>
      </c>
      <c r="N21" s="55">
        <v>0</v>
      </c>
      <c r="O21" s="55">
        <v>1735.3796691000002</v>
      </c>
      <c r="P21" s="55">
        <v>0</v>
      </c>
      <c r="Q21" s="55">
        <v>0</v>
      </c>
      <c r="R21" s="55">
        <v>388.86631762348657</v>
      </c>
      <c r="S21" s="112">
        <f t="shared" si="0"/>
        <v>6036.7383316034866</v>
      </c>
      <c r="T21" s="51" t="s">
        <v>81</v>
      </c>
      <c r="U21" s="51">
        <v>2029</v>
      </c>
      <c r="V21" s="55">
        <v>4418.7660000000005</v>
      </c>
      <c r="W21" s="57">
        <v>58.04427865680001</v>
      </c>
      <c r="X21" s="112">
        <f t="shared" si="1"/>
        <v>4476.8102786568006</v>
      </c>
      <c r="Y21" s="55">
        <f t="shared" si="2"/>
        <v>10513.548610260288</v>
      </c>
      <c r="Z21" s="3"/>
    </row>
    <row r="22" spans="1:26" x14ac:dyDescent="0.3">
      <c r="A22" s="60" t="s">
        <v>20</v>
      </c>
      <c r="B22" s="60" t="s">
        <v>59</v>
      </c>
      <c r="C22" s="60" t="s">
        <v>60</v>
      </c>
      <c r="D22" s="52" t="s">
        <v>61</v>
      </c>
      <c r="E22" s="51">
        <v>241038</v>
      </c>
      <c r="F22" s="60"/>
      <c r="G22" s="60">
        <v>1212</v>
      </c>
      <c r="H22" s="60" t="s">
        <v>50</v>
      </c>
      <c r="I22" s="54">
        <v>0</v>
      </c>
      <c r="J22" s="55">
        <v>4606.6442125200001</v>
      </c>
      <c r="K22" s="56">
        <v>0.76777403542</v>
      </c>
      <c r="L22" s="55">
        <v>0</v>
      </c>
      <c r="M22" s="55">
        <v>0</v>
      </c>
      <c r="N22" s="55">
        <v>0</v>
      </c>
      <c r="O22" s="55">
        <v>1735.3796691000002</v>
      </c>
      <c r="P22" s="55">
        <v>0</v>
      </c>
      <c r="Q22" s="55">
        <v>0</v>
      </c>
      <c r="R22" s="55">
        <v>237.96112372863999</v>
      </c>
      <c r="S22" s="112">
        <f t="shared" si="0"/>
        <v>6579.9850053486407</v>
      </c>
      <c r="T22" s="51" t="s">
        <v>81</v>
      </c>
      <c r="U22" s="51">
        <v>2035</v>
      </c>
      <c r="V22" s="55">
        <v>3888.8888888888887</v>
      </c>
      <c r="W22" s="55">
        <v>1000</v>
      </c>
      <c r="X22" s="112">
        <f t="shared" si="1"/>
        <v>4888.8888888888887</v>
      </c>
      <c r="Y22" s="55">
        <f t="shared" si="2"/>
        <v>11468.873894237529</v>
      </c>
      <c r="Z22" s="3"/>
    </row>
    <row r="23" spans="1:26" x14ac:dyDescent="0.3">
      <c r="A23" s="60" t="s">
        <v>20</v>
      </c>
      <c r="B23" s="60">
        <v>152600</v>
      </c>
      <c r="C23" s="60" t="s">
        <v>51</v>
      </c>
      <c r="D23" s="52" t="s">
        <v>52</v>
      </c>
      <c r="E23" s="51">
        <v>221055</v>
      </c>
      <c r="F23" s="60"/>
      <c r="G23" s="60">
        <v>1024</v>
      </c>
      <c r="H23" s="60" t="s">
        <v>50</v>
      </c>
      <c r="I23" s="54">
        <v>6393</v>
      </c>
      <c r="J23" s="55">
        <v>3912.4923448799996</v>
      </c>
      <c r="K23" s="56">
        <v>0.65208205747999992</v>
      </c>
      <c r="L23" s="55">
        <v>256.26824858964</v>
      </c>
      <c r="M23" s="55">
        <v>0</v>
      </c>
      <c r="N23" s="55">
        <v>0</v>
      </c>
      <c r="O23" s="55">
        <v>1735.3796691000002</v>
      </c>
      <c r="P23" s="55">
        <v>0</v>
      </c>
      <c r="Q23" s="55">
        <v>0</v>
      </c>
      <c r="R23" s="55">
        <v>594.39819797416658</v>
      </c>
      <c r="S23" s="112">
        <f t="shared" si="0"/>
        <v>6498.5384605438067</v>
      </c>
      <c r="T23" s="51" t="s">
        <v>808</v>
      </c>
      <c r="U23" s="51">
        <v>2032</v>
      </c>
      <c r="V23" s="55">
        <v>8008</v>
      </c>
      <c r="W23" s="55">
        <v>59.618816970125771</v>
      </c>
      <c r="X23" s="112">
        <f t="shared" si="1"/>
        <v>8067.6188169701254</v>
      </c>
      <c r="Y23" s="55">
        <f t="shared" si="2"/>
        <v>14566.157277513932</v>
      </c>
      <c r="Z23" s="3"/>
    </row>
    <row r="24" spans="1:26" x14ac:dyDescent="0.3">
      <c r="A24" s="60" t="s">
        <v>22</v>
      </c>
      <c r="B24" s="60" t="s">
        <v>104</v>
      </c>
      <c r="C24" s="60">
        <v>292500</v>
      </c>
      <c r="D24" s="52" t="s">
        <v>105</v>
      </c>
      <c r="E24" s="51">
        <v>211035</v>
      </c>
      <c r="F24" s="60"/>
      <c r="G24" s="60">
        <v>1020</v>
      </c>
      <c r="H24" s="60" t="s">
        <v>50</v>
      </c>
      <c r="I24" s="54">
        <v>2330</v>
      </c>
      <c r="J24" s="55">
        <v>3786.2829143999993</v>
      </c>
      <c r="K24" s="56">
        <v>0.63104715239999987</v>
      </c>
      <c r="L24" s="55">
        <v>0</v>
      </c>
      <c r="M24" s="55">
        <v>0</v>
      </c>
      <c r="N24" s="55">
        <v>0</v>
      </c>
      <c r="O24" s="55">
        <v>1735.3796691000002</v>
      </c>
      <c r="P24" s="55">
        <v>288.21715686894646</v>
      </c>
      <c r="Q24" s="55">
        <v>0</v>
      </c>
      <c r="R24" s="55">
        <v>179.21537193071237</v>
      </c>
      <c r="S24" s="112">
        <f t="shared" si="0"/>
        <v>5989.0951122996585</v>
      </c>
      <c r="T24" s="51" t="s">
        <v>81</v>
      </c>
      <c r="U24" s="51">
        <v>2032</v>
      </c>
      <c r="V24" s="55">
        <v>2129.9760000000001</v>
      </c>
      <c r="W24" s="55">
        <v>70.509860189655981</v>
      </c>
      <c r="X24" s="112">
        <f t="shared" si="1"/>
        <v>2200.4858601896563</v>
      </c>
      <c r="Y24" s="55">
        <f t="shared" si="2"/>
        <v>8189.5809724893152</v>
      </c>
      <c r="Z24" s="3"/>
    </row>
    <row r="25" spans="1:26" x14ac:dyDescent="0.3">
      <c r="A25" s="60" t="s">
        <v>22</v>
      </c>
      <c r="B25" s="60" t="s">
        <v>104</v>
      </c>
      <c r="C25" s="60">
        <v>292500</v>
      </c>
      <c r="D25" s="61" t="s">
        <v>105</v>
      </c>
      <c r="E25" s="51">
        <v>211038</v>
      </c>
      <c r="F25" s="60"/>
      <c r="G25" s="60">
        <v>1024</v>
      </c>
      <c r="H25" s="60" t="s">
        <v>50</v>
      </c>
      <c r="I25" s="54">
        <v>1955</v>
      </c>
      <c r="J25" s="55">
        <v>3912.4923448799996</v>
      </c>
      <c r="K25" s="56">
        <v>0.65208205747999992</v>
      </c>
      <c r="L25" s="55">
        <v>0</v>
      </c>
      <c r="M25" s="55">
        <v>0</v>
      </c>
      <c r="N25" s="55">
        <v>0</v>
      </c>
      <c r="O25" s="55">
        <v>1735.3796691000002</v>
      </c>
      <c r="P25" s="55">
        <v>476.44879332817197</v>
      </c>
      <c r="Q25" s="55">
        <v>0</v>
      </c>
      <c r="R25" s="55">
        <v>222.97117180268452</v>
      </c>
      <c r="S25" s="112">
        <f t="shared" si="0"/>
        <v>6347.2919791108561</v>
      </c>
      <c r="T25" s="51" t="s">
        <v>81</v>
      </c>
      <c r="U25" s="51">
        <v>2032</v>
      </c>
      <c r="V25" s="55">
        <v>2650.0140000000001</v>
      </c>
      <c r="W25" s="55">
        <v>68.933329750861589</v>
      </c>
      <c r="X25" s="112">
        <f t="shared" si="1"/>
        <v>2718.9473297508616</v>
      </c>
      <c r="Y25" s="55">
        <f t="shared" si="2"/>
        <v>9066.2393088617173</v>
      </c>
      <c r="Z25" s="3"/>
    </row>
    <row r="26" spans="1:26" x14ac:dyDescent="0.3">
      <c r="A26" s="60" t="s">
        <v>22</v>
      </c>
      <c r="B26" s="60" t="s">
        <v>106</v>
      </c>
      <c r="C26" s="60">
        <v>255976</v>
      </c>
      <c r="D26" s="61" t="s">
        <v>107</v>
      </c>
      <c r="E26" s="51">
        <v>131021</v>
      </c>
      <c r="F26" s="60"/>
      <c r="G26" s="60">
        <v>1024</v>
      </c>
      <c r="H26" s="60" t="s">
        <v>50</v>
      </c>
      <c r="I26" s="54">
        <v>595</v>
      </c>
      <c r="J26" s="55">
        <v>3912.4923448799996</v>
      </c>
      <c r="K26" s="56">
        <v>0.65208205747999992</v>
      </c>
      <c r="L26" s="55">
        <v>0</v>
      </c>
      <c r="M26" s="55">
        <v>0</v>
      </c>
      <c r="N26" s="55">
        <v>0</v>
      </c>
      <c r="O26" s="55">
        <v>1735.3796691000002</v>
      </c>
      <c r="P26" s="55">
        <v>0</v>
      </c>
      <c r="Q26" s="55">
        <v>0</v>
      </c>
      <c r="R26" s="55">
        <v>222.97117180268452</v>
      </c>
      <c r="S26" s="112">
        <f t="shared" si="0"/>
        <v>5870.8431857826845</v>
      </c>
      <c r="T26" s="51" t="s">
        <v>81</v>
      </c>
      <c r="U26" s="51">
        <v>2023</v>
      </c>
      <c r="V26" s="55">
        <v>2650.0140000000001</v>
      </c>
      <c r="W26" s="55">
        <v>0</v>
      </c>
      <c r="X26" s="112">
        <f t="shared" si="1"/>
        <v>2650.0140000000001</v>
      </c>
      <c r="Y26" s="55">
        <f t="shared" si="2"/>
        <v>8520.8571857826846</v>
      </c>
      <c r="Z26" s="3"/>
    </row>
    <row r="27" spans="1:26" x14ac:dyDescent="0.3">
      <c r="A27" s="60" t="s">
        <v>22</v>
      </c>
      <c r="B27" s="60" t="s">
        <v>106</v>
      </c>
      <c r="C27" s="60">
        <v>255976</v>
      </c>
      <c r="D27" s="61" t="s">
        <v>107</v>
      </c>
      <c r="E27" s="51">
        <v>141033</v>
      </c>
      <c r="F27" s="60"/>
      <c r="G27" s="60">
        <v>1020</v>
      </c>
      <c r="H27" s="60" t="s">
        <v>50</v>
      </c>
      <c r="I27" s="54">
        <v>1694</v>
      </c>
      <c r="J27" s="55">
        <v>3786.2829143999993</v>
      </c>
      <c r="K27" s="56">
        <v>0.63104715239999987</v>
      </c>
      <c r="L27" s="55">
        <v>0</v>
      </c>
      <c r="M27" s="55">
        <v>0</v>
      </c>
      <c r="N27" s="55">
        <v>0</v>
      </c>
      <c r="O27" s="55">
        <v>1735.3796691000002</v>
      </c>
      <c r="P27" s="55">
        <v>0</v>
      </c>
      <c r="Q27" s="55">
        <v>0</v>
      </c>
      <c r="R27" s="55">
        <v>0</v>
      </c>
      <c r="S27" s="112">
        <f t="shared" si="0"/>
        <v>5521.6625834999995</v>
      </c>
      <c r="T27" s="51" t="s">
        <v>807</v>
      </c>
      <c r="U27" s="51">
        <v>2022</v>
      </c>
      <c r="V27" s="55">
        <v>0</v>
      </c>
      <c r="W27" s="55">
        <v>0</v>
      </c>
      <c r="X27" s="112">
        <f t="shared" si="1"/>
        <v>0</v>
      </c>
      <c r="Y27" s="55">
        <f t="shared" si="2"/>
        <v>5521.6625834999995</v>
      </c>
      <c r="Z27" s="3"/>
    </row>
    <row r="28" spans="1:26" x14ac:dyDescent="0.3">
      <c r="A28" s="60" t="s">
        <v>22</v>
      </c>
      <c r="B28" s="60" t="s">
        <v>106</v>
      </c>
      <c r="C28" s="60">
        <v>255976</v>
      </c>
      <c r="D28" s="61" t="s">
        <v>107</v>
      </c>
      <c r="E28" s="51">
        <v>141050</v>
      </c>
      <c r="F28" s="60"/>
      <c r="G28" s="60">
        <v>1020</v>
      </c>
      <c r="H28" s="60" t="s">
        <v>50</v>
      </c>
      <c r="I28" s="54">
        <v>977</v>
      </c>
      <c r="J28" s="55">
        <v>3786.2829143999993</v>
      </c>
      <c r="K28" s="56">
        <v>0.63104715239999987</v>
      </c>
      <c r="L28" s="55">
        <v>0</v>
      </c>
      <c r="M28" s="55">
        <v>0</v>
      </c>
      <c r="N28" s="55">
        <v>0</v>
      </c>
      <c r="O28" s="55">
        <v>1735.3796691000002</v>
      </c>
      <c r="P28" s="55">
        <v>0</v>
      </c>
      <c r="Q28" s="55">
        <v>0</v>
      </c>
      <c r="R28" s="55">
        <v>179.21537193071237</v>
      </c>
      <c r="S28" s="112">
        <f t="shared" si="0"/>
        <v>5700.8779554307121</v>
      </c>
      <c r="T28" s="51" t="s">
        <v>81</v>
      </c>
      <c r="U28" s="51">
        <v>2024</v>
      </c>
      <c r="V28" s="55">
        <v>2129.9760000000001</v>
      </c>
      <c r="W28" s="55">
        <v>0</v>
      </c>
      <c r="X28" s="112">
        <f t="shared" si="1"/>
        <v>2129.9760000000001</v>
      </c>
      <c r="Y28" s="55">
        <f t="shared" si="2"/>
        <v>7830.8539554307117</v>
      </c>
      <c r="Z28" s="3"/>
    </row>
    <row r="29" spans="1:26" x14ac:dyDescent="0.3">
      <c r="A29" s="60" t="s">
        <v>22</v>
      </c>
      <c r="B29" s="60" t="s">
        <v>106</v>
      </c>
      <c r="C29" s="60">
        <v>255976</v>
      </c>
      <c r="D29" s="61" t="s">
        <v>107</v>
      </c>
      <c r="E29" s="51">
        <v>181019</v>
      </c>
      <c r="F29" s="60"/>
      <c r="G29" s="60">
        <v>1020</v>
      </c>
      <c r="H29" s="60" t="s">
        <v>50</v>
      </c>
      <c r="I29" s="54">
        <v>3096</v>
      </c>
      <c r="J29" s="55">
        <v>3786.2829143999993</v>
      </c>
      <c r="K29" s="56">
        <v>0.63104715239999987</v>
      </c>
      <c r="L29" s="55">
        <v>0</v>
      </c>
      <c r="M29" s="55">
        <v>0</v>
      </c>
      <c r="N29" s="55">
        <v>0</v>
      </c>
      <c r="O29" s="55">
        <v>1735.3796691000002</v>
      </c>
      <c r="P29" s="55">
        <v>0</v>
      </c>
      <c r="Q29" s="55">
        <v>0</v>
      </c>
      <c r="R29" s="55">
        <v>205.41644969836037</v>
      </c>
      <c r="S29" s="112">
        <f t="shared" si="0"/>
        <v>5727.0790331983599</v>
      </c>
      <c r="T29" s="51" t="s">
        <v>81</v>
      </c>
      <c r="U29" s="51">
        <v>2028</v>
      </c>
      <c r="V29" s="55">
        <v>2441.3760000000002</v>
      </c>
      <c r="W29" s="55">
        <v>74.559124800000006</v>
      </c>
      <c r="X29" s="112">
        <f t="shared" si="1"/>
        <v>2515.9351248000003</v>
      </c>
      <c r="Y29" s="55">
        <f t="shared" si="2"/>
        <v>8243.014157998361</v>
      </c>
      <c r="Z29" s="3"/>
    </row>
    <row r="30" spans="1:26" x14ac:dyDescent="0.3">
      <c r="A30" s="60" t="s">
        <v>22</v>
      </c>
      <c r="B30" s="60" t="s">
        <v>106</v>
      </c>
      <c r="C30" s="60">
        <v>255976</v>
      </c>
      <c r="D30" s="62" t="s">
        <v>107</v>
      </c>
      <c r="E30" s="51">
        <v>181020</v>
      </c>
      <c r="F30" s="60"/>
      <c r="G30" s="60">
        <v>1020</v>
      </c>
      <c r="H30" s="60" t="s">
        <v>50</v>
      </c>
      <c r="I30" s="54">
        <v>0</v>
      </c>
      <c r="J30" s="55">
        <v>3786.2829143999993</v>
      </c>
      <c r="K30" s="56">
        <v>0.63104715239999987</v>
      </c>
      <c r="L30" s="55">
        <v>0</v>
      </c>
      <c r="M30" s="55">
        <v>0</v>
      </c>
      <c r="N30" s="55">
        <v>0</v>
      </c>
      <c r="O30" s="55">
        <v>1735.3796691000002</v>
      </c>
      <c r="P30" s="55">
        <v>0</v>
      </c>
      <c r="Q30" s="55">
        <v>0</v>
      </c>
      <c r="R30" s="55">
        <v>205.41644969836037</v>
      </c>
      <c r="S30" s="112">
        <f t="shared" si="0"/>
        <v>5727.0790331983599</v>
      </c>
      <c r="T30" s="51" t="s">
        <v>81</v>
      </c>
      <c r="U30" s="51">
        <v>2028</v>
      </c>
      <c r="V30" s="55">
        <v>2441.3760000000002</v>
      </c>
      <c r="W30" s="55">
        <v>74.559124800000006</v>
      </c>
      <c r="X30" s="112">
        <f t="shared" si="1"/>
        <v>2515.9351248000003</v>
      </c>
      <c r="Y30" s="55">
        <f t="shared" si="2"/>
        <v>8243.014157998361</v>
      </c>
      <c r="Z30" s="3"/>
    </row>
    <row r="31" spans="1:26" x14ac:dyDescent="0.3">
      <c r="A31" s="60" t="s">
        <v>22</v>
      </c>
      <c r="B31" s="60" t="s">
        <v>108</v>
      </c>
      <c r="C31" s="60" t="s">
        <v>109</v>
      </c>
      <c r="D31" s="61" t="s">
        <v>110</v>
      </c>
      <c r="E31" s="58">
        <v>141001</v>
      </c>
      <c r="F31" s="60"/>
      <c r="G31" s="60">
        <v>1020</v>
      </c>
      <c r="H31" s="60" t="s">
        <v>50</v>
      </c>
      <c r="I31" s="54">
        <v>1945</v>
      </c>
      <c r="J31" s="55">
        <v>3786.2829143999993</v>
      </c>
      <c r="K31" s="56">
        <v>0.63104715239999987</v>
      </c>
      <c r="L31" s="55">
        <v>0</v>
      </c>
      <c r="M31" s="55">
        <v>0</v>
      </c>
      <c r="N31" s="55">
        <v>0</v>
      </c>
      <c r="O31" s="55">
        <v>1735.3796691000002</v>
      </c>
      <c r="P31" s="55">
        <v>0</v>
      </c>
      <c r="Q31" s="55">
        <v>0</v>
      </c>
      <c r="R31" s="55">
        <v>179.21537193071237</v>
      </c>
      <c r="S31" s="112">
        <f t="shared" si="0"/>
        <v>5700.8779554307121</v>
      </c>
      <c r="T31" s="51" t="s">
        <v>81</v>
      </c>
      <c r="U31" s="51">
        <v>2024</v>
      </c>
      <c r="V31" s="55">
        <v>2129.9760000000001</v>
      </c>
      <c r="W31" s="55">
        <v>0</v>
      </c>
      <c r="X31" s="112">
        <f t="shared" si="1"/>
        <v>2129.9760000000001</v>
      </c>
      <c r="Y31" s="55">
        <f t="shared" si="2"/>
        <v>7830.8539554307117</v>
      </c>
      <c r="Z31" s="3"/>
    </row>
    <row r="32" spans="1:26" x14ac:dyDescent="0.3">
      <c r="A32" s="60" t="s">
        <v>22</v>
      </c>
      <c r="B32" s="60" t="s">
        <v>108</v>
      </c>
      <c r="C32" s="60" t="s">
        <v>109</v>
      </c>
      <c r="D32" s="63" t="s">
        <v>110</v>
      </c>
      <c r="E32" s="60">
        <v>171009</v>
      </c>
      <c r="F32" s="60"/>
      <c r="G32" s="60">
        <v>1020</v>
      </c>
      <c r="H32" s="60" t="s">
        <v>50</v>
      </c>
      <c r="I32" s="54">
        <v>1884</v>
      </c>
      <c r="J32" s="55">
        <v>3786.2829143999993</v>
      </c>
      <c r="K32" s="56">
        <v>0.63104715239999987</v>
      </c>
      <c r="L32" s="55">
        <v>0</v>
      </c>
      <c r="M32" s="55">
        <v>0</v>
      </c>
      <c r="N32" s="55">
        <v>0</v>
      </c>
      <c r="O32" s="55">
        <v>1735.3796691000002</v>
      </c>
      <c r="P32" s="55">
        <v>0</v>
      </c>
      <c r="Q32" s="55">
        <v>0</v>
      </c>
      <c r="R32" s="55">
        <v>179.21537193071237</v>
      </c>
      <c r="S32" s="112">
        <f t="shared" si="0"/>
        <v>5700.8779554307121</v>
      </c>
      <c r="T32" s="51" t="s">
        <v>81</v>
      </c>
      <c r="U32" s="51">
        <v>2027</v>
      </c>
      <c r="V32" s="55">
        <v>2129.9760000000001</v>
      </c>
      <c r="W32" s="55">
        <v>107.74440000000001</v>
      </c>
      <c r="X32" s="112">
        <f t="shared" si="1"/>
        <v>2237.7204000000002</v>
      </c>
      <c r="Y32" s="55">
        <f t="shared" si="2"/>
        <v>7938.5983554307122</v>
      </c>
      <c r="Z32" s="3"/>
    </row>
    <row r="33" spans="1:26" x14ac:dyDescent="0.3">
      <c r="A33" s="60" t="s">
        <v>22</v>
      </c>
      <c r="B33" s="60" t="s">
        <v>108</v>
      </c>
      <c r="C33" s="60" t="s">
        <v>109</v>
      </c>
      <c r="D33" s="63" t="s">
        <v>110</v>
      </c>
      <c r="E33" s="64" t="s">
        <v>111</v>
      </c>
      <c r="F33" s="60"/>
      <c r="G33" s="60">
        <v>1020</v>
      </c>
      <c r="H33" s="60" t="s">
        <v>50</v>
      </c>
      <c r="I33" s="54">
        <v>1389</v>
      </c>
      <c r="J33" s="55">
        <v>3786.2829143999993</v>
      </c>
      <c r="K33" s="56">
        <v>0.63104715239999987</v>
      </c>
      <c r="L33" s="55">
        <v>0</v>
      </c>
      <c r="M33" s="55">
        <v>0</v>
      </c>
      <c r="N33" s="55">
        <v>0</v>
      </c>
      <c r="O33" s="55">
        <v>1735.3796691000002</v>
      </c>
      <c r="P33" s="55">
        <v>0</v>
      </c>
      <c r="Q33" s="55">
        <v>0</v>
      </c>
      <c r="R33" s="55">
        <v>0</v>
      </c>
      <c r="S33" s="112">
        <f t="shared" si="0"/>
        <v>5521.6625834999995</v>
      </c>
      <c r="T33" s="51" t="s">
        <v>807</v>
      </c>
      <c r="U33" s="51">
        <v>2016</v>
      </c>
      <c r="V33" s="55">
        <v>0</v>
      </c>
      <c r="W33" s="55">
        <v>0</v>
      </c>
      <c r="X33" s="112">
        <f t="shared" si="1"/>
        <v>0</v>
      </c>
      <c r="Y33" s="55">
        <f t="shared" si="2"/>
        <v>5521.6625834999995</v>
      </c>
      <c r="Z33" s="3"/>
    </row>
    <row r="34" spans="1:26" x14ac:dyDescent="0.3">
      <c r="A34" s="60" t="s">
        <v>22</v>
      </c>
      <c r="B34" s="60" t="s">
        <v>112</v>
      </c>
      <c r="C34" s="60" t="s">
        <v>113</v>
      </c>
      <c r="D34" s="63" t="s">
        <v>114</v>
      </c>
      <c r="E34" s="64">
        <v>131030</v>
      </c>
      <c r="F34" s="60"/>
      <c r="G34" s="60">
        <v>1024</v>
      </c>
      <c r="H34" s="60" t="s">
        <v>50</v>
      </c>
      <c r="I34" s="54">
        <v>919</v>
      </c>
      <c r="J34" s="55">
        <v>3912.4923448799996</v>
      </c>
      <c r="K34" s="56">
        <v>0.65208205747999992</v>
      </c>
      <c r="L34" s="55">
        <v>0</v>
      </c>
      <c r="M34" s="55">
        <v>0</v>
      </c>
      <c r="N34" s="55">
        <v>0</v>
      </c>
      <c r="O34" s="55">
        <v>1735.3796691000002</v>
      </c>
      <c r="P34" s="55">
        <v>0</v>
      </c>
      <c r="Q34" s="55">
        <v>0</v>
      </c>
      <c r="R34" s="55">
        <v>222.97117180268452</v>
      </c>
      <c r="S34" s="112">
        <f t="shared" si="0"/>
        <v>5870.8431857826845</v>
      </c>
      <c r="T34" s="51" t="s">
        <v>81</v>
      </c>
      <c r="U34" s="51">
        <v>2023</v>
      </c>
      <c r="V34" s="55">
        <v>2650.0140000000001</v>
      </c>
      <c r="W34" s="55">
        <v>0</v>
      </c>
      <c r="X34" s="112">
        <f t="shared" si="1"/>
        <v>2650.0140000000001</v>
      </c>
      <c r="Y34" s="55">
        <f t="shared" si="2"/>
        <v>8520.8571857826846</v>
      </c>
      <c r="Z34" s="3"/>
    </row>
    <row r="35" spans="1:26" x14ac:dyDescent="0.3">
      <c r="A35" s="60" t="s">
        <v>22</v>
      </c>
      <c r="B35" s="60" t="s">
        <v>112</v>
      </c>
      <c r="C35" s="60" t="s">
        <v>113</v>
      </c>
      <c r="D35" s="63" t="s">
        <v>114</v>
      </c>
      <c r="E35" s="64">
        <v>141062</v>
      </c>
      <c r="F35" s="60"/>
      <c r="G35" s="60">
        <v>1020</v>
      </c>
      <c r="H35" s="60" t="s">
        <v>50</v>
      </c>
      <c r="I35" s="54">
        <v>939</v>
      </c>
      <c r="J35" s="55">
        <v>3786.2829143999993</v>
      </c>
      <c r="K35" s="56">
        <v>0.63104715239999987</v>
      </c>
      <c r="L35" s="55">
        <v>0</v>
      </c>
      <c r="M35" s="55">
        <v>0</v>
      </c>
      <c r="N35" s="55">
        <v>0</v>
      </c>
      <c r="O35" s="55">
        <v>1735.3796691000002</v>
      </c>
      <c r="P35" s="55">
        <v>0</v>
      </c>
      <c r="Q35" s="55">
        <v>0</v>
      </c>
      <c r="R35" s="55">
        <v>179.21537193071237</v>
      </c>
      <c r="S35" s="112">
        <f t="shared" si="0"/>
        <v>5700.8779554307121</v>
      </c>
      <c r="T35" s="51" t="s">
        <v>81</v>
      </c>
      <c r="U35" s="51">
        <v>2024</v>
      </c>
      <c r="V35" s="55">
        <v>2129.9760000000001</v>
      </c>
      <c r="W35" s="55">
        <v>0</v>
      </c>
      <c r="X35" s="112">
        <f t="shared" si="1"/>
        <v>2129.9760000000001</v>
      </c>
      <c r="Y35" s="55">
        <f t="shared" si="2"/>
        <v>7830.8539554307117</v>
      </c>
      <c r="Z35" s="3"/>
    </row>
    <row r="36" spans="1:26" x14ac:dyDescent="0.3">
      <c r="A36" s="60" t="s">
        <v>22</v>
      </c>
      <c r="B36" s="60" t="s">
        <v>112</v>
      </c>
      <c r="C36" s="60" t="s">
        <v>113</v>
      </c>
      <c r="D36" s="63" t="s">
        <v>114</v>
      </c>
      <c r="E36" s="64">
        <v>151021</v>
      </c>
      <c r="F36" s="60"/>
      <c r="G36" s="60">
        <v>1024</v>
      </c>
      <c r="H36" s="60" t="s">
        <v>50</v>
      </c>
      <c r="I36" s="54">
        <v>1915</v>
      </c>
      <c r="J36" s="55">
        <v>3912.4923448799996</v>
      </c>
      <c r="K36" s="56">
        <v>0.65208205747999992</v>
      </c>
      <c r="L36" s="55">
        <v>0</v>
      </c>
      <c r="M36" s="55">
        <v>0</v>
      </c>
      <c r="N36" s="55">
        <v>0</v>
      </c>
      <c r="O36" s="55">
        <v>1735.3796691000002</v>
      </c>
      <c r="P36" s="55">
        <v>0</v>
      </c>
      <c r="Q36" s="55">
        <v>0</v>
      </c>
      <c r="R36" s="55">
        <v>222.97117180268452</v>
      </c>
      <c r="S36" s="112">
        <f t="shared" si="0"/>
        <v>5870.8431857826845</v>
      </c>
      <c r="T36" s="51" t="s">
        <v>81</v>
      </c>
      <c r="U36" s="51">
        <v>2024</v>
      </c>
      <c r="V36" s="55">
        <v>2650.0140000000001</v>
      </c>
      <c r="W36" s="55">
        <v>0</v>
      </c>
      <c r="X36" s="112">
        <f t="shared" si="1"/>
        <v>2650.0140000000001</v>
      </c>
      <c r="Y36" s="55">
        <f t="shared" si="2"/>
        <v>8520.8571857826846</v>
      </c>
      <c r="Z36" s="3"/>
    </row>
    <row r="37" spans="1:26" x14ac:dyDescent="0.3">
      <c r="A37" s="60" t="s">
        <v>22</v>
      </c>
      <c r="B37" s="60" t="s">
        <v>112</v>
      </c>
      <c r="C37" s="60" t="s">
        <v>113</v>
      </c>
      <c r="D37" s="63" t="s">
        <v>114</v>
      </c>
      <c r="E37" s="64">
        <v>161055</v>
      </c>
      <c r="F37" s="60"/>
      <c r="G37" s="60">
        <v>1202</v>
      </c>
      <c r="H37" s="60" t="s">
        <v>50</v>
      </c>
      <c r="I37" s="54">
        <v>470</v>
      </c>
      <c r="J37" s="55">
        <v>4606.6442125200001</v>
      </c>
      <c r="K37" s="56">
        <v>0.76777403542</v>
      </c>
      <c r="L37" s="55">
        <v>0</v>
      </c>
      <c r="M37" s="55">
        <v>0</v>
      </c>
      <c r="N37" s="55">
        <v>0</v>
      </c>
      <c r="O37" s="55">
        <v>1735.3796691000002</v>
      </c>
      <c r="P37" s="55">
        <v>0</v>
      </c>
      <c r="Q37" s="55">
        <v>0</v>
      </c>
      <c r="R37" s="55">
        <v>264.36887467556841</v>
      </c>
      <c r="S37" s="112">
        <f t="shared" si="0"/>
        <v>6606.3927562955687</v>
      </c>
      <c r="T37" s="51" t="s">
        <v>81</v>
      </c>
      <c r="U37" s="51">
        <v>2026</v>
      </c>
      <c r="V37" s="55">
        <v>3142.0260000000003</v>
      </c>
      <c r="W37" s="55">
        <v>155.70000000000002</v>
      </c>
      <c r="X37" s="112">
        <f t="shared" si="1"/>
        <v>3297.7260000000001</v>
      </c>
      <c r="Y37" s="55">
        <f t="shared" si="2"/>
        <v>9904.1187562955693</v>
      </c>
      <c r="Z37" s="3"/>
    </row>
    <row r="38" spans="1:26" x14ac:dyDescent="0.3">
      <c r="A38" s="60" t="s">
        <v>22</v>
      </c>
      <c r="B38" s="60" t="s">
        <v>115</v>
      </c>
      <c r="C38" s="60" t="s">
        <v>116</v>
      </c>
      <c r="D38" s="63" t="s">
        <v>117</v>
      </c>
      <c r="E38" s="64">
        <v>161020</v>
      </c>
      <c r="F38" s="60"/>
      <c r="G38" s="60">
        <v>1020</v>
      </c>
      <c r="H38" s="60" t="s">
        <v>50</v>
      </c>
      <c r="I38" s="54">
        <v>1231</v>
      </c>
      <c r="J38" s="55">
        <v>3786.2829143999993</v>
      </c>
      <c r="K38" s="56">
        <v>0.63104715239999987</v>
      </c>
      <c r="L38" s="55">
        <v>0</v>
      </c>
      <c r="M38" s="55">
        <v>0</v>
      </c>
      <c r="N38" s="55">
        <v>0</v>
      </c>
      <c r="O38" s="55">
        <v>1735.3796691000002</v>
      </c>
      <c r="P38" s="55">
        <v>0</v>
      </c>
      <c r="Q38" s="55">
        <v>0</v>
      </c>
      <c r="R38" s="55">
        <v>179.21537193071237</v>
      </c>
      <c r="S38" s="112">
        <f t="shared" si="0"/>
        <v>5700.8779554307121</v>
      </c>
      <c r="T38" s="51" t="s">
        <v>81</v>
      </c>
      <c r="U38" s="51">
        <v>2026</v>
      </c>
      <c r="V38" s="55">
        <v>2129.9760000000001</v>
      </c>
      <c r="W38" s="55">
        <v>103.8</v>
      </c>
      <c r="X38" s="112">
        <f t="shared" si="1"/>
        <v>2233.7760000000003</v>
      </c>
      <c r="Y38" s="55">
        <f t="shared" si="2"/>
        <v>7934.6539554307128</v>
      </c>
      <c r="Z38" s="3"/>
    </row>
    <row r="39" spans="1:26" x14ac:dyDescent="0.3">
      <c r="A39" s="60" t="s">
        <v>22</v>
      </c>
      <c r="B39" s="60" t="s">
        <v>115</v>
      </c>
      <c r="C39" s="60" t="s">
        <v>116</v>
      </c>
      <c r="D39" s="63" t="s">
        <v>117</v>
      </c>
      <c r="E39" s="64" t="s">
        <v>118</v>
      </c>
      <c r="F39" s="60"/>
      <c r="G39" s="60">
        <v>1020</v>
      </c>
      <c r="H39" s="60" t="s">
        <v>50</v>
      </c>
      <c r="I39" s="54">
        <v>544</v>
      </c>
      <c r="J39" s="55">
        <v>3786.2829143999993</v>
      </c>
      <c r="K39" s="56">
        <v>0.63104715239999987</v>
      </c>
      <c r="L39" s="55">
        <v>0</v>
      </c>
      <c r="M39" s="55">
        <v>0</v>
      </c>
      <c r="N39" s="55">
        <v>0</v>
      </c>
      <c r="O39" s="55">
        <v>1735.3796691000002</v>
      </c>
      <c r="P39" s="55">
        <v>0</v>
      </c>
      <c r="Q39" s="55">
        <v>0</v>
      </c>
      <c r="R39" s="55">
        <v>0</v>
      </c>
      <c r="S39" s="112">
        <f t="shared" si="0"/>
        <v>5521.6625834999995</v>
      </c>
      <c r="T39" s="51" t="s">
        <v>807</v>
      </c>
      <c r="U39" s="51">
        <v>2020</v>
      </c>
      <c r="V39" s="55">
        <v>0</v>
      </c>
      <c r="W39" s="55">
        <v>0</v>
      </c>
      <c r="X39" s="112">
        <f t="shared" si="1"/>
        <v>0</v>
      </c>
      <c r="Y39" s="55">
        <f t="shared" si="2"/>
        <v>5521.6625834999995</v>
      </c>
      <c r="Z39" s="3"/>
    </row>
    <row r="40" spans="1:26" x14ac:dyDescent="0.3">
      <c r="A40" s="60" t="s">
        <v>22</v>
      </c>
      <c r="B40" s="60" t="s">
        <v>115</v>
      </c>
      <c r="C40" s="60" t="s">
        <v>116</v>
      </c>
      <c r="D40" s="62" t="s">
        <v>117</v>
      </c>
      <c r="E40" s="64">
        <v>191053</v>
      </c>
      <c r="F40" s="60"/>
      <c r="G40" s="60">
        <v>1020</v>
      </c>
      <c r="H40" s="60" t="s">
        <v>50</v>
      </c>
      <c r="I40" s="54">
        <v>1036</v>
      </c>
      <c r="J40" s="55">
        <v>3786.2829143999993</v>
      </c>
      <c r="K40" s="56">
        <v>0.63104715239999987</v>
      </c>
      <c r="L40" s="55">
        <v>0</v>
      </c>
      <c r="M40" s="55">
        <v>0</v>
      </c>
      <c r="N40" s="55">
        <v>0</v>
      </c>
      <c r="O40" s="55">
        <v>1735.3796691000002</v>
      </c>
      <c r="P40" s="55">
        <v>0</v>
      </c>
      <c r="Q40" s="55">
        <v>0</v>
      </c>
      <c r="R40" s="55">
        <v>179.21537193071237</v>
      </c>
      <c r="S40" s="112">
        <f t="shared" si="0"/>
        <v>5700.8779554307121</v>
      </c>
      <c r="T40" s="51" t="s">
        <v>81</v>
      </c>
      <c r="U40" s="51">
        <v>2030</v>
      </c>
      <c r="V40" s="55">
        <v>2129.9760000000001</v>
      </c>
      <c r="W40" s="55">
        <v>23.617984808337297</v>
      </c>
      <c r="X40" s="112">
        <f t="shared" si="1"/>
        <v>2153.5939848083376</v>
      </c>
      <c r="Y40" s="55">
        <f t="shared" si="2"/>
        <v>7854.4719402390492</v>
      </c>
      <c r="Z40" s="3"/>
    </row>
    <row r="41" spans="1:26" x14ac:dyDescent="0.3">
      <c r="A41" s="60" t="s">
        <v>22</v>
      </c>
      <c r="B41" s="60" t="s">
        <v>115</v>
      </c>
      <c r="C41" s="60" t="s">
        <v>116</v>
      </c>
      <c r="D41" s="62" t="s">
        <v>117</v>
      </c>
      <c r="E41" s="64">
        <v>201004</v>
      </c>
      <c r="F41" s="60"/>
      <c r="G41" s="60">
        <v>1024</v>
      </c>
      <c r="H41" s="60" t="s">
        <v>50</v>
      </c>
      <c r="I41" s="54">
        <v>1027</v>
      </c>
      <c r="J41" s="55">
        <v>3912.4923448799996</v>
      </c>
      <c r="K41" s="56">
        <v>0.65208205747999992</v>
      </c>
      <c r="L41" s="55">
        <v>0</v>
      </c>
      <c r="M41" s="55">
        <v>0</v>
      </c>
      <c r="N41" s="55">
        <v>0</v>
      </c>
      <c r="O41" s="55">
        <v>1735.3796691000002</v>
      </c>
      <c r="P41" s="55">
        <v>0</v>
      </c>
      <c r="Q41" s="55">
        <v>0</v>
      </c>
      <c r="R41" s="55">
        <v>222.97117180268452</v>
      </c>
      <c r="S41" s="112">
        <f t="shared" si="0"/>
        <v>5870.8431857826845</v>
      </c>
      <c r="T41" s="51" t="s">
        <v>81</v>
      </c>
      <c r="U41" s="51">
        <v>2030</v>
      </c>
      <c r="V41" s="55">
        <v>2650.0140000000001</v>
      </c>
      <c r="W41" s="55">
        <v>65.792957680368175</v>
      </c>
      <c r="X41" s="112">
        <f t="shared" si="1"/>
        <v>2715.8069576803682</v>
      </c>
      <c r="Y41" s="55">
        <f t="shared" si="2"/>
        <v>8586.6501434630518</v>
      </c>
      <c r="Z41" s="3"/>
    </row>
    <row r="42" spans="1:26" x14ac:dyDescent="0.3">
      <c r="A42" s="60" t="s">
        <v>22</v>
      </c>
      <c r="B42" s="60" t="s">
        <v>119</v>
      </c>
      <c r="C42" s="60">
        <v>146403</v>
      </c>
      <c r="D42" s="62" t="s">
        <v>120</v>
      </c>
      <c r="E42" s="64">
        <v>141059</v>
      </c>
      <c r="F42" s="60"/>
      <c r="G42" s="60">
        <v>1024</v>
      </c>
      <c r="H42" s="60" t="s">
        <v>50</v>
      </c>
      <c r="I42" s="54">
        <v>644</v>
      </c>
      <c r="J42" s="55">
        <v>3912.4923448799996</v>
      </c>
      <c r="K42" s="56">
        <v>0.65208205747999992</v>
      </c>
      <c r="L42" s="55">
        <v>0</v>
      </c>
      <c r="M42" s="55">
        <v>0</v>
      </c>
      <c r="N42" s="55">
        <v>0</v>
      </c>
      <c r="O42" s="55">
        <v>1735.3796691000002</v>
      </c>
      <c r="P42" s="55">
        <v>0</v>
      </c>
      <c r="Q42" s="55">
        <v>0</v>
      </c>
      <c r="R42" s="55">
        <v>222.97117180268452</v>
      </c>
      <c r="S42" s="112">
        <f t="shared" si="0"/>
        <v>5870.8431857826845</v>
      </c>
      <c r="T42" s="51" t="s">
        <v>81</v>
      </c>
      <c r="U42" s="51">
        <v>2024</v>
      </c>
      <c r="V42" s="55">
        <v>2650.0140000000001</v>
      </c>
      <c r="W42" s="55">
        <v>0</v>
      </c>
      <c r="X42" s="112">
        <f t="shared" si="1"/>
        <v>2650.0140000000001</v>
      </c>
      <c r="Y42" s="55">
        <f t="shared" si="2"/>
        <v>8520.8571857826846</v>
      </c>
      <c r="Z42" s="3"/>
    </row>
    <row r="43" spans="1:26" x14ac:dyDescent="0.3">
      <c r="A43" s="60" t="s">
        <v>22</v>
      </c>
      <c r="B43" s="60" t="s">
        <v>119</v>
      </c>
      <c r="C43" s="60">
        <v>146403</v>
      </c>
      <c r="D43" s="63" t="s">
        <v>120</v>
      </c>
      <c r="E43" s="64">
        <v>141061</v>
      </c>
      <c r="F43" s="60"/>
      <c r="G43" s="60">
        <v>1020</v>
      </c>
      <c r="H43" s="60" t="s">
        <v>50</v>
      </c>
      <c r="I43" s="54">
        <v>840</v>
      </c>
      <c r="J43" s="55">
        <v>3786.2829143999993</v>
      </c>
      <c r="K43" s="56">
        <v>0.63104715239999987</v>
      </c>
      <c r="L43" s="55">
        <v>0</v>
      </c>
      <c r="M43" s="55">
        <v>0</v>
      </c>
      <c r="N43" s="55">
        <v>0</v>
      </c>
      <c r="O43" s="55">
        <v>1735.3796691000002</v>
      </c>
      <c r="P43" s="55">
        <v>739.78305804151569</v>
      </c>
      <c r="Q43" s="55">
        <v>0</v>
      </c>
      <c r="R43" s="55">
        <v>179.21537193071237</v>
      </c>
      <c r="S43" s="112">
        <f t="shared" si="0"/>
        <v>6440.6610134722278</v>
      </c>
      <c r="T43" s="51" t="s">
        <v>81</v>
      </c>
      <c r="U43" s="51">
        <v>2024</v>
      </c>
      <c r="V43" s="55">
        <v>2129.9760000000001</v>
      </c>
      <c r="W43" s="55">
        <v>0</v>
      </c>
      <c r="X43" s="112">
        <f t="shared" si="1"/>
        <v>2129.9760000000001</v>
      </c>
      <c r="Y43" s="55">
        <f t="shared" si="2"/>
        <v>8570.6370134722274</v>
      </c>
      <c r="Z43" s="3"/>
    </row>
    <row r="44" spans="1:26" x14ac:dyDescent="0.3">
      <c r="A44" s="60" t="s">
        <v>22</v>
      </c>
      <c r="B44" s="60" t="s">
        <v>121</v>
      </c>
      <c r="C44" s="60" t="s">
        <v>122</v>
      </c>
      <c r="D44" s="63" t="s">
        <v>123</v>
      </c>
      <c r="E44" s="64">
        <v>101076</v>
      </c>
      <c r="F44" s="60"/>
      <c r="G44" s="60">
        <v>1024</v>
      </c>
      <c r="H44" s="60" t="s">
        <v>50</v>
      </c>
      <c r="I44" s="54">
        <v>2826</v>
      </c>
      <c r="J44" s="55">
        <v>3912.4923448799996</v>
      </c>
      <c r="K44" s="56">
        <v>0.65208205747999992</v>
      </c>
      <c r="L44" s="55">
        <v>0</v>
      </c>
      <c r="M44" s="55">
        <v>0</v>
      </c>
      <c r="N44" s="55">
        <v>0</v>
      </c>
      <c r="O44" s="55">
        <v>1735.3796691000002</v>
      </c>
      <c r="P44" s="55">
        <v>0</v>
      </c>
      <c r="Q44" s="55">
        <v>0</v>
      </c>
      <c r="R44" s="55">
        <v>0</v>
      </c>
      <c r="S44" s="112">
        <f t="shared" si="0"/>
        <v>5647.8720139799998</v>
      </c>
      <c r="T44" s="51" t="s">
        <v>807</v>
      </c>
      <c r="U44" s="51">
        <v>2020</v>
      </c>
      <c r="V44" s="55">
        <v>0</v>
      </c>
      <c r="W44" s="55">
        <v>0</v>
      </c>
      <c r="X44" s="112">
        <f t="shared" si="1"/>
        <v>0</v>
      </c>
      <c r="Y44" s="55">
        <f t="shared" si="2"/>
        <v>5647.8720139799998</v>
      </c>
      <c r="Z44" s="3"/>
    </row>
    <row r="45" spans="1:26" x14ac:dyDescent="0.3">
      <c r="A45" s="60" t="s">
        <v>22</v>
      </c>
      <c r="B45" s="60" t="s">
        <v>121</v>
      </c>
      <c r="C45" s="60" t="s">
        <v>122</v>
      </c>
      <c r="D45" s="63" t="s">
        <v>123</v>
      </c>
      <c r="E45" s="64">
        <v>151042</v>
      </c>
      <c r="F45" s="60"/>
      <c r="G45" s="60">
        <v>1024</v>
      </c>
      <c r="H45" s="60" t="s">
        <v>50</v>
      </c>
      <c r="I45" s="54">
        <v>1370</v>
      </c>
      <c r="J45" s="55">
        <v>3912.4923448799996</v>
      </c>
      <c r="K45" s="56">
        <v>0.65208205747999992</v>
      </c>
      <c r="L45" s="55">
        <v>0</v>
      </c>
      <c r="M45" s="55">
        <v>0</v>
      </c>
      <c r="N45" s="55">
        <v>0</v>
      </c>
      <c r="O45" s="55">
        <v>1735.3796691000002</v>
      </c>
      <c r="P45" s="55">
        <v>0</v>
      </c>
      <c r="Q45" s="55">
        <v>0</v>
      </c>
      <c r="R45" s="55">
        <v>445.94234360536905</v>
      </c>
      <c r="S45" s="112">
        <f t="shared" si="0"/>
        <v>6093.8143575853683</v>
      </c>
      <c r="T45" s="51" t="s">
        <v>808</v>
      </c>
      <c r="U45" s="51">
        <v>2025</v>
      </c>
      <c r="V45" s="55">
        <v>5300.0280000000002</v>
      </c>
      <c r="W45" s="55">
        <v>0</v>
      </c>
      <c r="X45" s="112">
        <f t="shared" si="1"/>
        <v>5300.0280000000002</v>
      </c>
      <c r="Y45" s="55">
        <f t="shared" si="2"/>
        <v>11393.842357585369</v>
      </c>
      <c r="Z45" s="3"/>
    </row>
    <row r="46" spans="1:26" x14ac:dyDescent="0.3">
      <c r="A46" s="51" t="s">
        <v>22</v>
      </c>
      <c r="B46" s="51" t="s">
        <v>121</v>
      </c>
      <c r="C46" s="51" t="s">
        <v>122</v>
      </c>
      <c r="D46" s="65" t="s">
        <v>123</v>
      </c>
      <c r="E46" s="51">
        <v>151043</v>
      </c>
      <c r="F46" s="65"/>
      <c r="G46" s="51">
        <v>1202</v>
      </c>
      <c r="H46" s="51" t="s">
        <v>50</v>
      </c>
      <c r="I46" s="66">
        <v>3828</v>
      </c>
      <c r="J46" s="67">
        <v>4606.6442125200001</v>
      </c>
      <c r="K46" s="68">
        <v>0.76777403542</v>
      </c>
      <c r="L46" s="67">
        <v>0</v>
      </c>
      <c r="M46" s="67">
        <v>0</v>
      </c>
      <c r="N46" s="55">
        <v>0</v>
      </c>
      <c r="O46" s="55">
        <v>1735.3796691000002</v>
      </c>
      <c r="P46" s="67">
        <v>0</v>
      </c>
      <c r="Q46" s="67">
        <v>0</v>
      </c>
      <c r="R46" s="67">
        <v>528.73774935113681</v>
      </c>
      <c r="S46" s="112">
        <f t="shared" si="0"/>
        <v>6870.7616309711375</v>
      </c>
      <c r="T46" s="51" t="s">
        <v>808</v>
      </c>
      <c r="U46" s="51">
        <v>2025</v>
      </c>
      <c r="V46" s="67">
        <v>6284.0520000000006</v>
      </c>
      <c r="W46" s="67">
        <v>0</v>
      </c>
      <c r="X46" s="112">
        <f t="shared" si="1"/>
        <v>6284.0520000000006</v>
      </c>
      <c r="Y46" s="55">
        <f t="shared" si="2"/>
        <v>13154.813630971137</v>
      </c>
      <c r="Z46" s="3"/>
    </row>
    <row r="47" spans="1:26" x14ac:dyDescent="0.3">
      <c r="A47" s="60" t="s">
        <v>22</v>
      </c>
      <c r="B47" s="60" t="s">
        <v>124</v>
      </c>
      <c r="C47" s="60" t="s">
        <v>125</v>
      </c>
      <c r="D47" s="61" t="s">
        <v>126</v>
      </c>
      <c r="E47" s="60">
        <v>191020</v>
      </c>
      <c r="F47" s="60"/>
      <c r="G47" s="60">
        <v>1020</v>
      </c>
      <c r="H47" s="60" t="s">
        <v>50</v>
      </c>
      <c r="I47" s="54">
        <v>1556</v>
      </c>
      <c r="J47" s="55">
        <v>3786.2829143999993</v>
      </c>
      <c r="K47" s="56">
        <v>0.63104715239999987</v>
      </c>
      <c r="L47" s="55">
        <v>0</v>
      </c>
      <c r="M47" s="55">
        <v>0</v>
      </c>
      <c r="N47" s="55">
        <v>0</v>
      </c>
      <c r="O47" s="55">
        <v>1735.3796691000002</v>
      </c>
      <c r="P47" s="55">
        <v>0</v>
      </c>
      <c r="Q47" s="55">
        <v>0</v>
      </c>
      <c r="R47" s="55">
        <v>179.21537193071237</v>
      </c>
      <c r="S47" s="112">
        <f t="shared" si="0"/>
        <v>5700.8779554307121</v>
      </c>
      <c r="T47" s="51" t="s">
        <v>81</v>
      </c>
      <c r="U47" s="51">
        <v>2029</v>
      </c>
      <c r="V47" s="55">
        <v>2129.9760000000001</v>
      </c>
      <c r="W47" s="55">
        <v>0</v>
      </c>
      <c r="X47" s="112">
        <f t="shared" si="1"/>
        <v>2129.9760000000001</v>
      </c>
      <c r="Y47" s="55">
        <f t="shared" si="2"/>
        <v>7830.8539554307117</v>
      </c>
      <c r="Z47" s="3"/>
    </row>
    <row r="48" spans="1:26" x14ac:dyDescent="0.3">
      <c r="A48" s="60" t="s">
        <v>22</v>
      </c>
      <c r="B48" s="60" t="s">
        <v>124</v>
      </c>
      <c r="C48" s="60" t="s">
        <v>125</v>
      </c>
      <c r="D48" s="63" t="s">
        <v>126</v>
      </c>
      <c r="E48" s="60">
        <v>191054</v>
      </c>
      <c r="F48" s="60"/>
      <c r="G48" s="60">
        <v>1024</v>
      </c>
      <c r="H48" s="60" t="s">
        <v>50</v>
      </c>
      <c r="I48" s="54">
        <v>1452</v>
      </c>
      <c r="J48" s="55">
        <v>3912.4923448799996</v>
      </c>
      <c r="K48" s="56">
        <v>0.65208205747999992</v>
      </c>
      <c r="L48" s="55">
        <v>0</v>
      </c>
      <c r="M48" s="55">
        <v>0</v>
      </c>
      <c r="N48" s="55">
        <v>0</v>
      </c>
      <c r="O48" s="55">
        <v>1735.3796691000002</v>
      </c>
      <c r="P48" s="55">
        <v>0</v>
      </c>
      <c r="Q48" s="55">
        <v>119.19</v>
      </c>
      <c r="R48" s="55">
        <v>222.97117180268452</v>
      </c>
      <c r="S48" s="112">
        <f t="shared" si="0"/>
        <v>5990.0331857826841</v>
      </c>
      <c r="T48" s="51" t="s">
        <v>81</v>
      </c>
      <c r="U48" s="51">
        <v>2030</v>
      </c>
      <c r="V48" s="55">
        <v>2650.0140000000001</v>
      </c>
      <c r="W48" s="55">
        <v>20.966986513523928</v>
      </c>
      <c r="X48" s="112">
        <f t="shared" si="1"/>
        <v>2670.9809865135239</v>
      </c>
      <c r="Y48" s="55">
        <f t="shared" si="2"/>
        <v>8661.0141722962071</v>
      </c>
      <c r="Z48" s="3"/>
    </row>
    <row r="49" spans="1:26" x14ac:dyDescent="0.3">
      <c r="A49" s="60" t="s">
        <v>22</v>
      </c>
      <c r="B49" s="60" t="s">
        <v>127</v>
      </c>
      <c r="C49" s="60" t="s">
        <v>128</v>
      </c>
      <c r="D49" s="63" t="s">
        <v>129</v>
      </c>
      <c r="E49" s="64">
        <v>141000</v>
      </c>
      <c r="F49" s="60"/>
      <c r="G49" s="60">
        <v>1020</v>
      </c>
      <c r="H49" s="60" t="s">
        <v>50</v>
      </c>
      <c r="I49" s="54">
        <v>6201</v>
      </c>
      <c r="J49" s="55">
        <v>3786.2829143999993</v>
      </c>
      <c r="K49" s="56">
        <v>0.63104715239999987</v>
      </c>
      <c r="L49" s="55">
        <v>126.84047763239997</v>
      </c>
      <c r="M49" s="55">
        <v>0</v>
      </c>
      <c r="N49" s="55">
        <v>0</v>
      </c>
      <c r="O49" s="55">
        <v>1735.3796691000002</v>
      </c>
      <c r="P49" s="55">
        <v>0</v>
      </c>
      <c r="Q49" s="55">
        <v>0</v>
      </c>
      <c r="R49" s="55">
        <v>179.21537193071237</v>
      </c>
      <c r="S49" s="112">
        <f t="shared" si="0"/>
        <v>5827.7184330631117</v>
      </c>
      <c r="T49" s="51" t="s">
        <v>81</v>
      </c>
      <c r="U49" s="51">
        <v>2024</v>
      </c>
      <c r="V49" s="55">
        <v>2129.9760000000001</v>
      </c>
      <c r="W49" s="55">
        <v>0</v>
      </c>
      <c r="X49" s="112">
        <f t="shared" si="1"/>
        <v>2129.9760000000001</v>
      </c>
      <c r="Y49" s="55">
        <f t="shared" si="2"/>
        <v>7957.6944330631122</v>
      </c>
      <c r="Z49" s="3"/>
    </row>
    <row r="50" spans="1:26" x14ac:dyDescent="0.3">
      <c r="A50" s="60" t="s">
        <v>22</v>
      </c>
      <c r="B50" s="60" t="s">
        <v>127</v>
      </c>
      <c r="C50" s="60" t="s">
        <v>128</v>
      </c>
      <c r="D50" s="63" t="s">
        <v>129</v>
      </c>
      <c r="E50" s="64">
        <v>171000</v>
      </c>
      <c r="F50" s="60"/>
      <c r="G50" s="60">
        <v>1202</v>
      </c>
      <c r="H50" s="60" t="s">
        <v>50</v>
      </c>
      <c r="I50" s="54">
        <v>5761</v>
      </c>
      <c r="J50" s="55">
        <v>4606.6442125200001</v>
      </c>
      <c r="K50" s="56">
        <v>0.76777403542</v>
      </c>
      <c r="L50" s="55">
        <v>0</v>
      </c>
      <c r="M50" s="55">
        <v>0</v>
      </c>
      <c r="N50" s="55">
        <v>0</v>
      </c>
      <c r="O50" s="55">
        <v>1735.3796691000002</v>
      </c>
      <c r="P50" s="55">
        <v>840.63425395261947</v>
      </c>
      <c r="Q50" s="55">
        <v>0</v>
      </c>
      <c r="R50" s="55">
        <v>264.36887467556841</v>
      </c>
      <c r="S50" s="112">
        <f t="shared" si="0"/>
        <v>7447.0270102481882</v>
      </c>
      <c r="T50" s="51" t="s">
        <v>81</v>
      </c>
      <c r="U50" s="51">
        <v>2029</v>
      </c>
      <c r="V50" s="55">
        <v>3142.0260000000003</v>
      </c>
      <c r="W50" s="55">
        <v>87.066417985200019</v>
      </c>
      <c r="X50" s="112">
        <f t="shared" si="1"/>
        <v>3229.0924179852004</v>
      </c>
      <c r="Y50" s="55">
        <f t="shared" si="2"/>
        <v>10676.119428233389</v>
      </c>
      <c r="Z50" s="3"/>
    </row>
    <row r="51" spans="1:26" x14ac:dyDescent="0.3">
      <c r="A51" s="60" t="s">
        <v>22</v>
      </c>
      <c r="B51" s="60" t="s">
        <v>130</v>
      </c>
      <c r="C51" s="60">
        <v>402073</v>
      </c>
      <c r="D51" s="63" t="s">
        <v>131</v>
      </c>
      <c r="E51" s="64">
        <v>231027</v>
      </c>
      <c r="F51" s="60"/>
      <c r="G51" s="60">
        <v>1020</v>
      </c>
      <c r="H51" s="60" t="s">
        <v>50</v>
      </c>
      <c r="I51" s="54">
        <v>100</v>
      </c>
      <c r="J51" s="55">
        <v>3786.2829143999993</v>
      </c>
      <c r="K51" s="56">
        <v>0.63104715239999987</v>
      </c>
      <c r="L51" s="55">
        <v>0</v>
      </c>
      <c r="M51" s="55">
        <v>0</v>
      </c>
      <c r="N51" s="55">
        <v>0</v>
      </c>
      <c r="O51" s="55">
        <v>1735.3796691000002</v>
      </c>
      <c r="P51" s="55">
        <v>0</v>
      </c>
      <c r="Q51" s="55">
        <v>0</v>
      </c>
      <c r="R51" s="55">
        <v>57.165987856686549</v>
      </c>
      <c r="S51" s="112">
        <f t="shared" si="0"/>
        <v>5578.8285713566856</v>
      </c>
      <c r="T51" s="51" t="s">
        <v>81</v>
      </c>
      <c r="U51" s="51">
        <v>2032</v>
      </c>
      <c r="V51" s="55">
        <v>679.41818181818178</v>
      </c>
      <c r="W51" s="55">
        <v>39.728567057618655</v>
      </c>
      <c r="X51" s="112">
        <f t="shared" si="1"/>
        <v>719.14674887580043</v>
      </c>
      <c r="Y51" s="55">
        <f t="shared" si="2"/>
        <v>6297.9753202324864</v>
      </c>
      <c r="Z51" s="3"/>
    </row>
    <row r="52" spans="1:26" x14ac:dyDescent="0.3">
      <c r="A52" s="60" t="s">
        <v>22</v>
      </c>
      <c r="B52" s="60" t="s">
        <v>130</v>
      </c>
      <c r="C52" s="60">
        <v>402073</v>
      </c>
      <c r="D52" s="63" t="s">
        <v>131</v>
      </c>
      <c r="E52" s="64">
        <v>231049</v>
      </c>
      <c r="F52" s="60"/>
      <c r="G52" s="60">
        <v>1212</v>
      </c>
      <c r="H52" s="60" t="s">
        <v>50</v>
      </c>
      <c r="I52" s="54">
        <v>1138</v>
      </c>
      <c r="J52" s="55">
        <v>4606.6442125200001</v>
      </c>
      <c r="K52" s="56">
        <v>0.76777403542</v>
      </c>
      <c r="L52" s="55">
        <v>0</v>
      </c>
      <c r="M52" s="55">
        <v>0</v>
      </c>
      <c r="N52" s="55">
        <v>0</v>
      </c>
      <c r="O52" s="55">
        <v>1735.3796691000002</v>
      </c>
      <c r="P52" s="55">
        <v>0</v>
      </c>
      <c r="Q52" s="55">
        <v>0</v>
      </c>
      <c r="R52" s="55">
        <v>399.00948154418489</v>
      </c>
      <c r="S52" s="112">
        <f t="shared" si="0"/>
        <v>6741.0333631641852</v>
      </c>
      <c r="T52" s="51" t="s">
        <v>81</v>
      </c>
      <c r="U52" s="51">
        <v>2033</v>
      </c>
      <c r="V52" s="55">
        <v>4742.2305927537</v>
      </c>
      <c r="W52" s="55">
        <v>88.919982181273866</v>
      </c>
      <c r="X52" s="112">
        <f t="shared" si="1"/>
        <v>4831.1505749349735</v>
      </c>
      <c r="Y52" s="55">
        <f t="shared" si="2"/>
        <v>11572.183938099159</v>
      </c>
      <c r="Z52" s="3"/>
    </row>
    <row r="53" spans="1:26" x14ac:dyDescent="0.3">
      <c r="A53" s="60" t="s">
        <v>22</v>
      </c>
      <c r="B53" s="60" t="s">
        <v>130</v>
      </c>
      <c r="C53" s="60">
        <v>402073</v>
      </c>
      <c r="D53" s="61" t="s">
        <v>131</v>
      </c>
      <c r="E53" s="64">
        <v>231050</v>
      </c>
      <c r="F53" s="60"/>
      <c r="G53" s="60">
        <v>1212</v>
      </c>
      <c r="H53" s="60" t="s">
        <v>50</v>
      </c>
      <c r="I53" s="54">
        <v>1386</v>
      </c>
      <c r="J53" s="55">
        <v>4606.6442125200001</v>
      </c>
      <c r="K53" s="56">
        <v>0.76777403542</v>
      </c>
      <c r="L53" s="55">
        <v>0</v>
      </c>
      <c r="M53" s="55">
        <v>0</v>
      </c>
      <c r="N53" s="55">
        <v>0</v>
      </c>
      <c r="O53" s="55">
        <v>1735.3796691000002</v>
      </c>
      <c r="P53" s="55">
        <v>0</v>
      </c>
      <c r="Q53" s="55">
        <v>0</v>
      </c>
      <c r="R53" s="55">
        <v>399.00948154418489</v>
      </c>
      <c r="S53" s="112">
        <f t="shared" si="0"/>
        <v>6741.0333631641852</v>
      </c>
      <c r="T53" s="51" t="s">
        <v>81</v>
      </c>
      <c r="U53" s="51">
        <v>2033</v>
      </c>
      <c r="V53" s="55">
        <v>4742.2305927537</v>
      </c>
      <c r="W53" s="55">
        <v>49.325869058442358</v>
      </c>
      <c r="X53" s="112">
        <f t="shared" si="1"/>
        <v>4791.5564618121425</v>
      </c>
      <c r="Y53" s="55">
        <f t="shared" si="2"/>
        <v>11532.589824976327</v>
      </c>
      <c r="Z53" s="3"/>
    </row>
    <row r="54" spans="1:26" x14ac:dyDescent="0.3">
      <c r="A54" s="60" t="s">
        <v>22</v>
      </c>
      <c r="B54" s="60" t="s">
        <v>132</v>
      </c>
      <c r="C54" s="60" t="s">
        <v>133</v>
      </c>
      <c r="D54" s="61" t="s">
        <v>134</v>
      </c>
      <c r="E54" s="64">
        <v>151032</v>
      </c>
      <c r="F54" s="60"/>
      <c r="G54" s="60">
        <v>1202</v>
      </c>
      <c r="H54" s="60" t="s">
        <v>50</v>
      </c>
      <c r="I54" s="54">
        <v>2494</v>
      </c>
      <c r="J54" s="55">
        <v>4606.6442125200001</v>
      </c>
      <c r="K54" s="56">
        <v>0.76777403542</v>
      </c>
      <c r="L54" s="55">
        <v>0</v>
      </c>
      <c r="M54" s="55">
        <v>0</v>
      </c>
      <c r="N54" s="55">
        <v>0</v>
      </c>
      <c r="O54" s="55">
        <v>1735.3796691000002</v>
      </c>
      <c r="P54" s="55">
        <v>0</v>
      </c>
      <c r="Q54" s="55">
        <v>0</v>
      </c>
      <c r="R54" s="55">
        <v>0</v>
      </c>
      <c r="S54" s="112">
        <f t="shared" si="0"/>
        <v>6342.0238816199999</v>
      </c>
      <c r="T54" s="51" t="s">
        <v>247</v>
      </c>
      <c r="U54" s="51">
        <v>1900</v>
      </c>
      <c r="V54" s="55">
        <v>0</v>
      </c>
      <c r="W54" s="55">
        <v>0</v>
      </c>
      <c r="X54" s="112">
        <f t="shared" si="1"/>
        <v>0</v>
      </c>
      <c r="Y54" s="55">
        <f t="shared" si="2"/>
        <v>6342.0238816199999</v>
      </c>
      <c r="Z54" s="3"/>
    </row>
    <row r="55" spans="1:26" x14ac:dyDescent="0.3">
      <c r="A55" s="60" t="s">
        <v>22</v>
      </c>
      <c r="B55" s="60" t="s">
        <v>132</v>
      </c>
      <c r="C55" s="60" t="s">
        <v>133</v>
      </c>
      <c r="D55" s="63" t="s">
        <v>134</v>
      </c>
      <c r="E55" s="64" t="s">
        <v>135</v>
      </c>
      <c r="F55" s="60"/>
      <c r="G55" s="60">
        <v>1202</v>
      </c>
      <c r="H55" s="60" t="s">
        <v>50</v>
      </c>
      <c r="I55" s="54">
        <v>3847</v>
      </c>
      <c r="J55" s="55">
        <v>4606.6442125200001</v>
      </c>
      <c r="K55" s="56">
        <v>0.76777403542</v>
      </c>
      <c r="L55" s="55">
        <v>0</v>
      </c>
      <c r="M55" s="55">
        <v>0</v>
      </c>
      <c r="N55" s="55">
        <v>0</v>
      </c>
      <c r="O55" s="55">
        <v>1735.3796691000002</v>
      </c>
      <c r="P55" s="55">
        <v>0</v>
      </c>
      <c r="Q55" s="55">
        <v>0</v>
      </c>
      <c r="R55" s="55">
        <v>0</v>
      </c>
      <c r="S55" s="112">
        <f t="shared" si="0"/>
        <v>6342.0238816199999</v>
      </c>
      <c r="T55" s="51" t="s">
        <v>807</v>
      </c>
      <c r="U55" s="51">
        <v>2017</v>
      </c>
      <c r="V55" s="55">
        <v>0</v>
      </c>
      <c r="W55" s="55">
        <v>0</v>
      </c>
      <c r="X55" s="112">
        <f t="shared" si="1"/>
        <v>0</v>
      </c>
      <c r="Y55" s="55">
        <f t="shared" si="2"/>
        <v>6342.0238816199999</v>
      </c>
      <c r="Z55" s="3"/>
    </row>
    <row r="56" spans="1:26" x14ac:dyDescent="0.3">
      <c r="A56" s="60" t="s">
        <v>22</v>
      </c>
      <c r="B56" s="60" t="s">
        <v>132</v>
      </c>
      <c r="C56" s="60" t="s">
        <v>133</v>
      </c>
      <c r="D56" s="63" t="s">
        <v>134</v>
      </c>
      <c r="E56" s="64" t="s">
        <v>136</v>
      </c>
      <c r="F56" s="60"/>
      <c r="G56" s="60">
        <v>1202</v>
      </c>
      <c r="H56" s="60" t="s">
        <v>50</v>
      </c>
      <c r="I56" s="54">
        <v>1857</v>
      </c>
      <c r="J56" s="55">
        <v>4606.6442125200001</v>
      </c>
      <c r="K56" s="56">
        <v>0.76777403542</v>
      </c>
      <c r="L56" s="55">
        <v>0</v>
      </c>
      <c r="M56" s="55">
        <v>0</v>
      </c>
      <c r="N56" s="55">
        <v>0</v>
      </c>
      <c r="O56" s="55">
        <v>1735.3796691000002</v>
      </c>
      <c r="P56" s="55">
        <v>0</v>
      </c>
      <c r="Q56" s="55">
        <v>0</v>
      </c>
      <c r="R56" s="55">
        <v>0</v>
      </c>
      <c r="S56" s="112">
        <f t="shared" si="0"/>
        <v>6342.0238816199999</v>
      </c>
      <c r="T56" s="51" t="s">
        <v>247</v>
      </c>
      <c r="U56" s="51">
        <v>1900</v>
      </c>
      <c r="V56" s="55">
        <v>0</v>
      </c>
      <c r="W56" s="55">
        <v>0</v>
      </c>
      <c r="X56" s="112">
        <f t="shared" si="1"/>
        <v>0</v>
      </c>
      <c r="Y56" s="55">
        <f t="shared" si="2"/>
        <v>6342.0238816199999</v>
      </c>
      <c r="Z56" s="3"/>
    </row>
    <row r="57" spans="1:26" x14ac:dyDescent="0.3">
      <c r="A57" s="60" t="s">
        <v>22</v>
      </c>
      <c r="B57" s="60" t="s">
        <v>132</v>
      </c>
      <c r="C57" s="60" t="s">
        <v>133</v>
      </c>
      <c r="D57" s="63" t="s">
        <v>134</v>
      </c>
      <c r="E57" s="64" t="s">
        <v>137</v>
      </c>
      <c r="F57" s="60"/>
      <c r="G57" s="60">
        <v>1202</v>
      </c>
      <c r="H57" s="60" t="s">
        <v>50</v>
      </c>
      <c r="I57" s="54">
        <v>2247</v>
      </c>
      <c r="J57" s="55">
        <v>4606.6442125200001</v>
      </c>
      <c r="K57" s="56">
        <v>0.76777403542</v>
      </c>
      <c r="L57" s="55">
        <v>0</v>
      </c>
      <c r="M57" s="55">
        <v>0</v>
      </c>
      <c r="N57" s="55">
        <v>0</v>
      </c>
      <c r="O57" s="55">
        <v>1735.3796691000002</v>
      </c>
      <c r="P57" s="55">
        <v>0</v>
      </c>
      <c r="Q57" s="55">
        <v>0</v>
      </c>
      <c r="R57" s="55">
        <v>0</v>
      </c>
      <c r="S57" s="112">
        <f t="shared" si="0"/>
        <v>6342.0238816199999</v>
      </c>
      <c r="T57" s="51" t="s">
        <v>247</v>
      </c>
      <c r="U57" s="51">
        <v>1900</v>
      </c>
      <c r="V57" s="55">
        <v>0</v>
      </c>
      <c r="W57" s="55">
        <v>0</v>
      </c>
      <c r="X57" s="112">
        <f t="shared" si="1"/>
        <v>0</v>
      </c>
      <c r="Y57" s="55">
        <f t="shared" si="2"/>
        <v>6342.0238816199999</v>
      </c>
      <c r="Z57" s="3"/>
    </row>
    <row r="58" spans="1:26" x14ac:dyDescent="0.3">
      <c r="A58" s="60" t="s">
        <v>22</v>
      </c>
      <c r="B58" s="60" t="s">
        <v>132</v>
      </c>
      <c r="C58" s="60" t="s">
        <v>133</v>
      </c>
      <c r="D58" s="63" t="s">
        <v>134</v>
      </c>
      <c r="E58" s="64" t="s">
        <v>138</v>
      </c>
      <c r="F58" s="60"/>
      <c r="G58" s="60">
        <v>1202</v>
      </c>
      <c r="H58" s="60" t="s">
        <v>50</v>
      </c>
      <c r="I58" s="54">
        <v>1746</v>
      </c>
      <c r="J58" s="55">
        <v>4606.6442125200001</v>
      </c>
      <c r="K58" s="56">
        <v>0.76777403542</v>
      </c>
      <c r="L58" s="55">
        <v>0</v>
      </c>
      <c r="M58" s="55">
        <v>0</v>
      </c>
      <c r="N58" s="55">
        <v>0</v>
      </c>
      <c r="O58" s="55">
        <v>1735.3796691000002</v>
      </c>
      <c r="P58" s="55">
        <v>0</v>
      </c>
      <c r="Q58" s="55">
        <v>0</v>
      </c>
      <c r="R58" s="55">
        <v>0</v>
      </c>
      <c r="S58" s="112">
        <f t="shared" si="0"/>
        <v>6342.0238816199999</v>
      </c>
      <c r="T58" s="51" t="s">
        <v>247</v>
      </c>
      <c r="U58" s="51">
        <v>1900</v>
      </c>
      <c r="V58" s="55">
        <v>0</v>
      </c>
      <c r="W58" s="55">
        <v>0</v>
      </c>
      <c r="X58" s="112">
        <f t="shared" si="1"/>
        <v>0</v>
      </c>
      <c r="Y58" s="55">
        <f t="shared" si="2"/>
        <v>6342.0238816199999</v>
      </c>
      <c r="Z58" s="3"/>
    </row>
    <row r="59" spans="1:26" x14ac:dyDescent="0.3">
      <c r="A59" s="60" t="s">
        <v>22</v>
      </c>
      <c r="B59" s="60" t="s">
        <v>132</v>
      </c>
      <c r="C59" s="60" t="s">
        <v>133</v>
      </c>
      <c r="D59" s="63" t="s">
        <v>134</v>
      </c>
      <c r="E59" s="60">
        <v>241011</v>
      </c>
      <c r="F59" s="60"/>
      <c r="G59" s="60">
        <v>1202</v>
      </c>
      <c r="H59" s="60" t="s">
        <v>50</v>
      </c>
      <c r="I59" s="54">
        <v>0</v>
      </c>
      <c r="J59" s="55">
        <v>4606.6442125200001</v>
      </c>
      <c r="K59" s="56">
        <v>0.76777403542</v>
      </c>
      <c r="L59" s="55">
        <v>0</v>
      </c>
      <c r="M59" s="55">
        <v>0</v>
      </c>
      <c r="N59" s="55">
        <v>0</v>
      </c>
      <c r="O59" s="55">
        <v>1735.3796691000002</v>
      </c>
      <c r="P59" s="55">
        <v>0</v>
      </c>
      <c r="Q59" s="55">
        <v>0</v>
      </c>
      <c r="R59" s="55">
        <v>450.31524795264005</v>
      </c>
      <c r="S59" s="112">
        <f t="shared" si="0"/>
        <v>6792.3391295726406</v>
      </c>
      <c r="T59" s="51" t="s">
        <v>81</v>
      </c>
      <c r="U59" s="51">
        <v>2035</v>
      </c>
      <c r="V59" s="55">
        <v>5352</v>
      </c>
      <c r="W59" s="55">
        <v>3541</v>
      </c>
      <c r="X59" s="112">
        <f t="shared" si="1"/>
        <v>8893</v>
      </c>
      <c r="Y59" s="55">
        <f t="shared" si="2"/>
        <v>15685.33912957264</v>
      </c>
      <c r="Z59" s="3"/>
    </row>
    <row r="60" spans="1:26" x14ac:dyDescent="0.3">
      <c r="A60" s="60" t="s">
        <v>22</v>
      </c>
      <c r="B60" s="60" t="s">
        <v>132</v>
      </c>
      <c r="C60" s="60" t="s">
        <v>133</v>
      </c>
      <c r="D60" s="63" t="s">
        <v>134</v>
      </c>
      <c r="E60" s="64" t="s">
        <v>814</v>
      </c>
      <c r="F60" s="60"/>
      <c r="G60" s="60">
        <v>1202</v>
      </c>
      <c r="H60" s="60" t="s">
        <v>50</v>
      </c>
      <c r="I60" s="54">
        <v>0</v>
      </c>
      <c r="J60" s="55">
        <v>4606.6442125200001</v>
      </c>
      <c r="K60" s="56">
        <v>0.76777403542</v>
      </c>
      <c r="L60" s="55">
        <v>0</v>
      </c>
      <c r="M60" s="55">
        <v>0</v>
      </c>
      <c r="N60" s="55">
        <v>0</v>
      </c>
      <c r="O60" s="55">
        <v>1735.3796691000002</v>
      </c>
      <c r="P60" s="55">
        <v>0</v>
      </c>
      <c r="Q60" s="55">
        <v>0</v>
      </c>
      <c r="R60" s="55">
        <v>450.31524795264005</v>
      </c>
      <c r="S60" s="112">
        <f t="shared" si="0"/>
        <v>6792.3391295726406</v>
      </c>
      <c r="T60" s="51" t="s">
        <v>81</v>
      </c>
      <c r="U60" s="51">
        <v>2035</v>
      </c>
      <c r="V60" s="55">
        <v>5352</v>
      </c>
      <c r="W60" s="55">
        <v>3541</v>
      </c>
      <c r="X60" s="112">
        <f t="shared" si="1"/>
        <v>8893</v>
      </c>
      <c r="Y60" s="55">
        <f t="shared" si="2"/>
        <v>15685.33912957264</v>
      </c>
      <c r="Z60" s="3"/>
    </row>
    <row r="61" spans="1:26" x14ac:dyDescent="0.3">
      <c r="A61" s="60" t="s">
        <v>23</v>
      </c>
      <c r="B61" s="60">
        <v>508201</v>
      </c>
      <c r="C61" s="60" t="s">
        <v>169</v>
      </c>
      <c r="D61" s="63" t="s">
        <v>170</v>
      </c>
      <c r="E61" s="64">
        <v>101053</v>
      </c>
      <c r="F61" s="60"/>
      <c r="G61" s="60">
        <v>1024</v>
      </c>
      <c r="H61" s="60" t="s">
        <v>50</v>
      </c>
      <c r="I61" s="54">
        <v>989</v>
      </c>
      <c r="J61" s="55">
        <v>3912.4923448799996</v>
      </c>
      <c r="K61" s="56">
        <v>0.65208205747999992</v>
      </c>
      <c r="L61" s="55">
        <v>0</v>
      </c>
      <c r="M61" s="55">
        <v>0</v>
      </c>
      <c r="N61" s="55">
        <v>0</v>
      </c>
      <c r="O61" s="55">
        <v>1735.3796691000002</v>
      </c>
      <c r="P61" s="55">
        <v>0</v>
      </c>
      <c r="Q61" s="55">
        <v>0</v>
      </c>
      <c r="R61" s="55">
        <v>0</v>
      </c>
      <c r="S61" s="112">
        <f t="shared" si="0"/>
        <v>5647.8720139799998</v>
      </c>
      <c r="T61" s="51" t="s">
        <v>807</v>
      </c>
      <c r="U61" s="51">
        <v>2020</v>
      </c>
      <c r="V61" s="55">
        <v>0</v>
      </c>
      <c r="W61" s="55">
        <v>0</v>
      </c>
      <c r="X61" s="112">
        <f t="shared" si="1"/>
        <v>0</v>
      </c>
      <c r="Y61" s="55">
        <f t="shared" si="2"/>
        <v>5647.8720139799998</v>
      </c>
      <c r="Z61" s="3"/>
    </row>
    <row r="62" spans="1:26" x14ac:dyDescent="0.3">
      <c r="A62" s="60" t="s">
        <v>23</v>
      </c>
      <c r="B62" s="60">
        <v>508201</v>
      </c>
      <c r="C62" s="60" t="s">
        <v>169</v>
      </c>
      <c r="D62" s="62" t="s">
        <v>170</v>
      </c>
      <c r="E62" s="60">
        <v>101054</v>
      </c>
      <c r="F62" s="60"/>
      <c r="G62" s="60">
        <v>1024</v>
      </c>
      <c r="H62" s="60" t="s">
        <v>50</v>
      </c>
      <c r="I62" s="54">
        <v>191</v>
      </c>
      <c r="J62" s="55">
        <v>3912.4923448799996</v>
      </c>
      <c r="K62" s="56">
        <v>0.65208205747999992</v>
      </c>
      <c r="L62" s="55">
        <v>0</v>
      </c>
      <c r="M62" s="55">
        <v>0</v>
      </c>
      <c r="N62" s="55">
        <v>0</v>
      </c>
      <c r="O62" s="55">
        <v>1735.3796691000002</v>
      </c>
      <c r="P62" s="55">
        <v>0</v>
      </c>
      <c r="Q62" s="55">
        <v>67.78</v>
      </c>
      <c r="R62" s="55">
        <v>0</v>
      </c>
      <c r="S62" s="112">
        <f t="shared" si="0"/>
        <v>5715.6520139799995</v>
      </c>
      <c r="T62" s="51" t="s">
        <v>807</v>
      </c>
      <c r="U62" s="51">
        <v>2020</v>
      </c>
      <c r="V62" s="55">
        <v>0</v>
      </c>
      <c r="W62" s="55">
        <v>0</v>
      </c>
      <c r="X62" s="112">
        <f t="shared" si="1"/>
        <v>0</v>
      </c>
      <c r="Y62" s="55">
        <f t="shared" si="2"/>
        <v>5715.6520139799995</v>
      </c>
      <c r="Z62" s="3"/>
    </row>
    <row r="63" spans="1:26" x14ac:dyDescent="0.3">
      <c r="A63" s="60" t="s">
        <v>23</v>
      </c>
      <c r="B63" s="60">
        <v>500000</v>
      </c>
      <c r="C63" s="60" t="s">
        <v>139</v>
      </c>
      <c r="D63" s="62" t="s">
        <v>140</v>
      </c>
      <c r="E63" s="60">
        <v>121009</v>
      </c>
      <c r="F63" s="60"/>
      <c r="G63" s="60">
        <v>1024</v>
      </c>
      <c r="H63" s="60" t="s">
        <v>50</v>
      </c>
      <c r="I63" s="54">
        <v>3412</v>
      </c>
      <c r="J63" s="55">
        <v>3912.4923448799996</v>
      </c>
      <c r="K63" s="56">
        <v>0.65208205747999992</v>
      </c>
      <c r="L63" s="55">
        <v>0</v>
      </c>
      <c r="M63" s="55">
        <v>0</v>
      </c>
      <c r="N63" s="55">
        <v>0</v>
      </c>
      <c r="O63" s="55">
        <v>1735.3796691000002</v>
      </c>
      <c r="P63" s="55">
        <v>0</v>
      </c>
      <c r="Q63" s="55">
        <v>0</v>
      </c>
      <c r="R63" s="55">
        <v>0</v>
      </c>
      <c r="S63" s="112">
        <f t="shared" si="0"/>
        <v>5647.8720139799998</v>
      </c>
      <c r="T63" s="51" t="s">
        <v>807</v>
      </c>
      <c r="U63" s="51">
        <v>2022</v>
      </c>
      <c r="V63" s="55">
        <v>0</v>
      </c>
      <c r="W63" s="55">
        <v>0</v>
      </c>
      <c r="X63" s="112">
        <f t="shared" si="1"/>
        <v>0</v>
      </c>
      <c r="Y63" s="55">
        <f t="shared" si="2"/>
        <v>5647.8720139799998</v>
      </c>
      <c r="Z63" s="3"/>
    </row>
    <row r="64" spans="1:26" x14ac:dyDescent="0.3">
      <c r="A64" s="60" t="s">
        <v>23</v>
      </c>
      <c r="B64" s="60">
        <v>504000</v>
      </c>
      <c r="C64" s="60" t="s">
        <v>145</v>
      </c>
      <c r="D64" s="62" t="s">
        <v>146</v>
      </c>
      <c r="E64" s="60">
        <v>121014</v>
      </c>
      <c r="F64" s="60"/>
      <c r="G64" s="60">
        <v>1212</v>
      </c>
      <c r="H64" s="60" t="s">
        <v>50</v>
      </c>
      <c r="I64" s="54">
        <v>1807</v>
      </c>
      <c r="J64" s="55">
        <v>4606.6442125200001</v>
      </c>
      <c r="K64" s="56">
        <v>0.76777403542</v>
      </c>
      <c r="L64" s="55">
        <v>0</v>
      </c>
      <c r="M64" s="55">
        <v>0</v>
      </c>
      <c r="N64" s="55">
        <v>0</v>
      </c>
      <c r="O64" s="55">
        <v>1735.3796691000002</v>
      </c>
      <c r="P64" s="55">
        <v>0</v>
      </c>
      <c r="Q64" s="55">
        <v>0</v>
      </c>
      <c r="R64" s="55">
        <v>0</v>
      </c>
      <c r="S64" s="112">
        <f t="shared" si="0"/>
        <v>6342.0238816199999</v>
      </c>
      <c r="T64" s="51" t="s">
        <v>76</v>
      </c>
      <c r="U64" s="51">
        <v>2022</v>
      </c>
      <c r="V64" s="55">
        <v>0</v>
      </c>
      <c r="W64" s="55">
        <v>0</v>
      </c>
      <c r="X64" s="112">
        <f t="shared" si="1"/>
        <v>0</v>
      </c>
      <c r="Y64" s="55">
        <f t="shared" si="2"/>
        <v>6342.0238816199999</v>
      </c>
      <c r="Z64" s="3"/>
    </row>
    <row r="65" spans="1:26" x14ac:dyDescent="0.3">
      <c r="A65" s="60" t="s">
        <v>23</v>
      </c>
      <c r="B65" s="60" t="s">
        <v>180</v>
      </c>
      <c r="C65" s="60" t="s">
        <v>181</v>
      </c>
      <c r="D65" s="62" t="s">
        <v>182</v>
      </c>
      <c r="E65" s="60">
        <v>131023</v>
      </c>
      <c r="F65" s="60"/>
      <c r="G65" s="60">
        <v>1024</v>
      </c>
      <c r="H65" s="60" t="s">
        <v>50</v>
      </c>
      <c r="I65" s="54">
        <v>4404</v>
      </c>
      <c r="J65" s="55">
        <v>3912.4923448799996</v>
      </c>
      <c r="K65" s="56">
        <v>0.65208205747999992</v>
      </c>
      <c r="L65" s="55">
        <v>0</v>
      </c>
      <c r="M65" s="55">
        <v>0</v>
      </c>
      <c r="N65" s="57">
        <v>0</v>
      </c>
      <c r="O65" s="55">
        <v>1735.3796691000002</v>
      </c>
      <c r="P65" s="55">
        <v>0</v>
      </c>
      <c r="Q65" s="55">
        <v>0</v>
      </c>
      <c r="R65" s="55">
        <v>222.97117180268452</v>
      </c>
      <c r="S65" s="112">
        <f t="shared" si="0"/>
        <v>5870.8431857826845</v>
      </c>
      <c r="T65" s="51" t="s">
        <v>81</v>
      </c>
      <c r="U65" s="51">
        <v>2023</v>
      </c>
      <c r="V65" s="57">
        <v>2650.0140000000001</v>
      </c>
      <c r="W65" s="55">
        <v>0</v>
      </c>
      <c r="X65" s="112">
        <f t="shared" si="1"/>
        <v>2650.0140000000001</v>
      </c>
      <c r="Y65" s="55">
        <f t="shared" si="2"/>
        <v>8520.8571857826846</v>
      </c>
      <c r="Z65" s="3"/>
    </row>
    <row r="66" spans="1:26" x14ac:dyDescent="0.3">
      <c r="A66" s="60" t="s">
        <v>23</v>
      </c>
      <c r="B66" s="60">
        <v>508800</v>
      </c>
      <c r="C66" s="60" t="s">
        <v>174</v>
      </c>
      <c r="D66" s="62" t="s">
        <v>816</v>
      </c>
      <c r="E66" s="64">
        <v>131042</v>
      </c>
      <c r="F66" s="60"/>
      <c r="G66" s="60">
        <v>1247</v>
      </c>
      <c r="H66" s="60" t="s">
        <v>50</v>
      </c>
      <c r="I66" s="54">
        <v>2077</v>
      </c>
      <c r="J66" s="55">
        <v>6373.5762392400002</v>
      </c>
      <c r="K66" s="56">
        <v>1.0622627065400001</v>
      </c>
      <c r="L66" s="55">
        <v>0</v>
      </c>
      <c r="M66" s="55">
        <v>0</v>
      </c>
      <c r="N66" s="55">
        <v>0</v>
      </c>
      <c r="O66" s="55">
        <v>1735.3796691000002</v>
      </c>
      <c r="P66" s="55">
        <v>0</v>
      </c>
      <c r="Q66" s="55">
        <v>0</v>
      </c>
      <c r="R66" s="55">
        <v>0</v>
      </c>
      <c r="S66" s="112">
        <f t="shared" si="0"/>
        <v>8108.95590834</v>
      </c>
      <c r="T66" s="51" t="s">
        <v>807</v>
      </c>
      <c r="U66" s="51">
        <v>2019</v>
      </c>
      <c r="V66" s="55">
        <v>0</v>
      </c>
      <c r="W66" s="55">
        <v>0</v>
      </c>
      <c r="X66" s="112">
        <f t="shared" si="1"/>
        <v>0</v>
      </c>
      <c r="Y66" s="55">
        <f t="shared" si="2"/>
        <v>8108.95590834</v>
      </c>
      <c r="Z66" s="3"/>
    </row>
    <row r="67" spans="1:26" x14ac:dyDescent="0.3">
      <c r="A67" s="60" t="s">
        <v>23</v>
      </c>
      <c r="B67" s="60">
        <v>508800</v>
      </c>
      <c r="C67" s="60" t="s">
        <v>174</v>
      </c>
      <c r="D67" s="62" t="s">
        <v>816</v>
      </c>
      <c r="E67" s="64">
        <v>131043</v>
      </c>
      <c r="F67" s="60"/>
      <c r="G67" s="60">
        <v>1247</v>
      </c>
      <c r="H67" s="60" t="s">
        <v>50</v>
      </c>
      <c r="I67" s="54">
        <v>3334</v>
      </c>
      <c r="J67" s="55">
        <v>6373.5762392400002</v>
      </c>
      <c r="K67" s="56">
        <v>1.0622627065400001</v>
      </c>
      <c r="L67" s="55">
        <v>0</v>
      </c>
      <c r="M67" s="55">
        <v>0</v>
      </c>
      <c r="N67" s="55">
        <v>0</v>
      </c>
      <c r="O67" s="55">
        <v>1735.3796691000002</v>
      </c>
      <c r="P67" s="55">
        <v>0</v>
      </c>
      <c r="Q67" s="55">
        <v>0</v>
      </c>
      <c r="R67" s="55">
        <v>0</v>
      </c>
      <c r="S67" s="112">
        <f t="shared" ref="S67:S130" si="3">J67+SUM(L67:R67)</f>
        <v>8108.95590834</v>
      </c>
      <c r="T67" s="51" t="s">
        <v>807</v>
      </c>
      <c r="U67" s="51">
        <v>2019</v>
      </c>
      <c r="V67" s="55">
        <v>0</v>
      </c>
      <c r="W67" s="55">
        <v>0</v>
      </c>
      <c r="X67" s="112">
        <f t="shared" ref="X67:X130" si="4">SUM(V67:W67)</f>
        <v>0</v>
      </c>
      <c r="Y67" s="55">
        <f t="shared" ref="Y67:Y130" si="5">S67+X67</f>
        <v>8108.95590834</v>
      </c>
      <c r="Z67" s="3"/>
    </row>
    <row r="68" spans="1:26" x14ac:dyDescent="0.3">
      <c r="A68" s="60" t="s">
        <v>23</v>
      </c>
      <c r="B68" s="60">
        <v>508000</v>
      </c>
      <c r="C68" s="60" t="s">
        <v>166</v>
      </c>
      <c r="D68" s="62" t="s">
        <v>167</v>
      </c>
      <c r="E68" s="64">
        <v>141039</v>
      </c>
      <c r="F68" s="60"/>
      <c r="G68" s="60">
        <v>1024</v>
      </c>
      <c r="H68" s="60" t="s">
        <v>50</v>
      </c>
      <c r="I68" s="54">
        <v>1442</v>
      </c>
      <c r="J68" s="55">
        <v>3912.4923448799996</v>
      </c>
      <c r="K68" s="56">
        <v>0.65208205747999992</v>
      </c>
      <c r="L68" s="55">
        <v>0</v>
      </c>
      <c r="M68" s="55">
        <v>0</v>
      </c>
      <c r="N68" s="55">
        <v>0</v>
      </c>
      <c r="O68" s="55">
        <v>1735.3796691000002</v>
      </c>
      <c r="P68" s="55">
        <v>0</v>
      </c>
      <c r="Q68" s="55">
        <v>67.78</v>
      </c>
      <c r="R68" s="55">
        <v>262.01077767648002</v>
      </c>
      <c r="S68" s="112">
        <f t="shared" si="3"/>
        <v>5977.6627916564794</v>
      </c>
      <c r="T68" s="51" t="s">
        <v>81</v>
      </c>
      <c r="U68" s="51">
        <v>2024</v>
      </c>
      <c r="V68" s="55">
        <v>3114</v>
      </c>
      <c r="W68" s="55">
        <v>0</v>
      </c>
      <c r="X68" s="112">
        <f t="shared" si="4"/>
        <v>3114</v>
      </c>
      <c r="Y68" s="55">
        <f t="shared" si="5"/>
        <v>9091.6627916564794</v>
      </c>
      <c r="Z68" s="3"/>
    </row>
    <row r="69" spans="1:26" x14ac:dyDescent="0.3">
      <c r="A69" s="60" t="s">
        <v>23</v>
      </c>
      <c r="B69" s="60" t="s">
        <v>180</v>
      </c>
      <c r="C69" s="60" t="s">
        <v>181</v>
      </c>
      <c r="D69" s="61" t="s">
        <v>182</v>
      </c>
      <c r="E69" s="60">
        <v>151020</v>
      </c>
      <c r="F69" s="60"/>
      <c r="G69" s="60">
        <v>1202</v>
      </c>
      <c r="H69" s="60" t="s">
        <v>50</v>
      </c>
      <c r="I69" s="54">
        <v>2590</v>
      </c>
      <c r="J69" s="55">
        <v>4606.6442125200001</v>
      </c>
      <c r="K69" s="56">
        <v>0.76777403542</v>
      </c>
      <c r="L69" s="55">
        <v>0</v>
      </c>
      <c r="M69" s="55">
        <v>0</v>
      </c>
      <c r="N69" s="55">
        <v>0</v>
      </c>
      <c r="O69" s="55">
        <v>1735.3796691000002</v>
      </c>
      <c r="P69" s="55">
        <v>0</v>
      </c>
      <c r="Q69" s="55">
        <v>0</v>
      </c>
      <c r="R69" s="55">
        <v>264.36887467556841</v>
      </c>
      <c r="S69" s="112">
        <f t="shared" si="3"/>
        <v>6606.3927562955687</v>
      </c>
      <c r="T69" s="51" t="s">
        <v>81</v>
      </c>
      <c r="U69" s="51">
        <v>2026</v>
      </c>
      <c r="V69" s="55">
        <v>3142.0260000000003</v>
      </c>
      <c r="W69" s="55">
        <v>456.72</v>
      </c>
      <c r="X69" s="112">
        <f t="shared" si="4"/>
        <v>3598.7460000000001</v>
      </c>
      <c r="Y69" s="55">
        <f t="shared" si="5"/>
        <v>10205.138756295568</v>
      </c>
      <c r="Z69" s="3"/>
    </row>
    <row r="70" spans="1:26" x14ac:dyDescent="0.3">
      <c r="A70" s="60" t="s">
        <v>23</v>
      </c>
      <c r="B70" s="60">
        <v>504000</v>
      </c>
      <c r="C70" s="60" t="s">
        <v>145</v>
      </c>
      <c r="D70" s="61" t="s">
        <v>146</v>
      </c>
      <c r="E70" s="60">
        <v>151046</v>
      </c>
      <c r="F70" s="60"/>
      <c r="G70" s="60">
        <v>1212</v>
      </c>
      <c r="H70" s="60" t="s">
        <v>50</v>
      </c>
      <c r="I70" s="54">
        <v>469</v>
      </c>
      <c r="J70" s="55">
        <v>4606.6442125200001</v>
      </c>
      <c r="K70" s="56">
        <v>0.76777403542</v>
      </c>
      <c r="L70" s="55">
        <v>0</v>
      </c>
      <c r="M70" s="55">
        <v>0</v>
      </c>
      <c r="N70" s="55">
        <v>0</v>
      </c>
      <c r="O70" s="55">
        <v>1735.3796691000002</v>
      </c>
      <c r="P70" s="55">
        <v>0</v>
      </c>
      <c r="Q70" s="55">
        <v>0</v>
      </c>
      <c r="R70" s="55">
        <v>301.5744051056285</v>
      </c>
      <c r="S70" s="112">
        <f t="shared" si="3"/>
        <v>6643.5982867256289</v>
      </c>
      <c r="T70" s="51" t="s">
        <v>81</v>
      </c>
      <c r="U70" s="51">
        <v>2025</v>
      </c>
      <c r="V70" s="55">
        <v>3584.2139999999999</v>
      </c>
      <c r="W70" s="55">
        <v>0</v>
      </c>
      <c r="X70" s="112">
        <f t="shared" si="4"/>
        <v>3584.2139999999999</v>
      </c>
      <c r="Y70" s="55">
        <f t="shared" si="5"/>
        <v>10227.812286725628</v>
      </c>
      <c r="Z70" s="3"/>
    </row>
    <row r="71" spans="1:26" x14ac:dyDescent="0.3">
      <c r="A71" s="60" t="s">
        <v>23</v>
      </c>
      <c r="B71" s="60">
        <v>504000</v>
      </c>
      <c r="C71" s="60" t="s">
        <v>145</v>
      </c>
      <c r="D71" s="63" t="s">
        <v>146</v>
      </c>
      <c r="E71" s="60">
        <v>151069</v>
      </c>
      <c r="F71" s="60"/>
      <c r="G71" s="60">
        <v>1212</v>
      </c>
      <c r="H71" s="60" t="s">
        <v>50</v>
      </c>
      <c r="I71" s="54">
        <v>4487</v>
      </c>
      <c r="J71" s="55">
        <v>4606.6442125200001</v>
      </c>
      <c r="K71" s="56">
        <v>0.76777403542</v>
      </c>
      <c r="L71" s="55">
        <v>0</v>
      </c>
      <c r="M71" s="55">
        <v>0</v>
      </c>
      <c r="N71" s="55">
        <v>0</v>
      </c>
      <c r="O71" s="55">
        <v>1735.3796691000002</v>
      </c>
      <c r="P71" s="55">
        <v>0</v>
      </c>
      <c r="Q71" s="55">
        <v>0</v>
      </c>
      <c r="R71" s="55">
        <v>301.5744051056285</v>
      </c>
      <c r="S71" s="112">
        <f t="shared" si="3"/>
        <v>6643.5982867256289</v>
      </c>
      <c r="T71" s="51" t="s">
        <v>81</v>
      </c>
      <c r="U71" s="51">
        <v>2025</v>
      </c>
      <c r="V71" s="55">
        <v>3584.2139999999999</v>
      </c>
      <c r="W71" s="55">
        <v>0</v>
      </c>
      <c r="X71" s="112">
        <f t="shared" si="4"/>
        <v>3584.2139999999999</v>
      </c>
      <c r="Y71" s="55">
        <f t="shared" si="5"/>
        <v>10227.812286725628</v>
      </c>
      <c r="Z71" s="3"/>
    </row>
    <row r="72" spans="1:26" x14ac:dyDescent="0.3">
      <c r="A72" s="60" t="s">
        <v>23</v>
      </c>
      <c r="B72" s="60">
        <v>502700</v>
      </c>
      <c r="C72" s="60" t="s">
        <v>141</v>
      </c>
      <c r="D72" s="63" t="s">
        <v>142</v>
      </c>
      <c r="E72" s="60">
        <v>151070</v>
      </c>
      <c r="F72" s="60"/>
      <c r="G72" s="60">
        <v>1212</v>
      </c>
      <c r="H72" s="60" t="s">
        <v>50</v>
      </c>
      <c r="I72" s="54">
        <v>6027</v>
      </c>
      <c r="J72" s="55">
        <v>4606.6442125200001</v>
      </c>
      <c r="K72" s="56">
        <v>0.76777403542</v>
      </c>
      <c r="L72" s="55">
        <v>20.729898956340001</v>
      </c>
      <c r="M72" s="55">
        <v>0</v>
      </c>
      <c r="N72" s="55">
        <v>0</v>
      </c>
      <c r="O72" s="55">
        <v>1735.3796691000002</v>
      </c>
      <c r="P72" s="55">
        <v>0</v>
      </c>
      <c r="Q72" s="55">
        <v>0</v>
      </c>
      <c r="R72" s="55">
        <v>301.5744051056285</v>
      </c>
      <c r="S72" s="112">
        <f t="shared" si="3"/>
        <v>6664.3281856819685</v>
      </c>
      <c r="T72" s="51" t="s">
        <v>81</v>
      </c>
      <c r="U72" s="51">
        <v>2025</v>
      </c>
      <c r="V72" s="55">
        <v>3584.2139999999999</v>
      </c>
      <c r="W72" s="55">
        <v>0</v>
      </c>
      <c r="X72" s="112">
        <f t="shared" si="4"/>
        <v>3584.2139999999999</v>
      </c>
      <c r="Y72" s="55">
        <f t="shared" si="5"/>
        <v>10248.542185681968</v>
      </c>
      <c r="Z72" s="3"/>
    </row>
    <row r="73" spans="1:26" x14ac:dyDescent="0.3">
      <c r="A73" s="60" t="s">
        <v>23</v>
      </c>
      <c r="B73" s="60">
        <v>503500</v>
      </c>
      <c r="C73" s="60" t="s">
        <v>143</v>
      </c>
      <c r="D73" s="63" t="s">
        <v>144</v>
      </c>
      <c r="E73" s="60">
        <v>161007</v>
      </c>
      <c r="F73" s="60"/>
      <c r="G73" s="60">
        <v>1204</v>
      </c>
      <c r="H73" s="60" t="s">
        <v>50</v>
      </c>
      <c r="I73" s="54">
        <v>1646</v>
      </c>
      <c r="J73" s="55">
        <v>6878.4139611600003</v>
      </c>
      <c r="K73" s="56">
        <v>1.1464023268600001</v>
      </c>
      <c r="L73" s="55">
        <v>0</v>
      </c>
      <c r="M73" s="55">
        <v>0</v>
      </c>
      <c r="N73" s="55">
        <v>0</v>
      </c>
      <c r="O73" s="55">
        <v>1735.3796691000002</v>
      </c>
      <c r="P73" s="55">
        <v>0</v>
      </c>
      <c r="Q73" s="55">
        <v>0</v>
      </c>
      <c r="R73" s="55">
        <v>318.86711643227625</v>
      </c>
      <c r="S73" s="112">
        <f t="shared" si="3"/>
        <v>8932.660746692276</v>
      </c>
      <c r="T73" s="51" t="s">
        <v>81</v>
      </c>
      <c r="U73" s="51">
        <v>2026</v>
      </c>
      <c r="V73" s="55">
        <v>3789.7380000000003</v>
      </c>
      <c r="W73" s="55">
        <v>1927.566</v>
      </c>
      <c r="X73" s="112">
        <f t="shared" si="4"/>
        <v>5717.3040000000001</v>
      </c>
      <c r="Y73" s="55">
        <f t="shared" si="5"/>
        <v>14649.964746692276</v>
      </c>
      <c r="Z73" s="3"/>
    </row>
    <row r="74" spans="1:26" x14ac:dyDescent="0.3">
      <c r="A74" s="60" t="s">
        <v>23</v>
      </c>
      <c r="B74" s="60">
        <v>504000</v>
      </c>
      <c r="C74" s="60" t="s">
        <v>147</v>
      </c>
      <c r="D74" s="63" t="s">
        <v>148</v>
      </c>
      <c r="E74" s="60">
        <v>161012</v>
      </c>
      <c r="F74" s="60"/>
      <c r="G74" s="60">
        <v>1212</v>
      </c>
      <c r="H74" s="60" t="s">
        <v>50</v>
      </c>
      <c r="I74" s="54">
        <v>3439</v>
      </c>
      <c r="J74" s="55">
        <v>4606.6442125200001</v>
      </c>
      <c r="K74" s="56">
        <v>0.76777403542</v>
      </c>
      <c r="L74" s="55">
        <v>0</v>
      </c>
      <c r="M74" s="55">
        <v>0</v>
      </c>
      <c r="N74" s="55">
        <v>0</v>
      </c>
      <c r="O74" s="55">
        <v>1735.3796691000002</v>
      </c>
      <c r="P74" s="55">
        <v>0</v>
      </c>
      <c r="Q74" s="55">
        <v>0</v>
      </c>
      <c r="R74" s="55">
        <v>301.5744051056285</v>
      </c>
      <c r="S74" s="112">
        <f t="shared" si="3"/>
        <v>6643.5982867256289</v>
      </c>
      <c r="T74" s="51" t="s">
        <v>81</v>
      </c>
      <c r="U74" s="51">
        <v>2026</v>
      </c>
      <c r="V74" s="55">
        <v>3584.2139999999999</v>
      </c>
      <c r="W74" s="55">
        <v>942.96072000000004</v>
      </c>
      <c r="X74" s="112">
        <f t="shared" si="4"/>
        <v>4527.17472</v>
      </c>
      <c r="Y74" s="55">
        <f t="shared" si="5"/>
        <v>11170.773006725629</v>
      </c>
      <c r="Z74" s="3"/>
    </row>
    <row r="75" spans="1:26" x14ac:dyDescent="0.3">
      <c r="A75" s="60" t="s">
        <v>23</v>
      </c>
      <c r="B75" s="60">
        <v>502700</v>
      </c>
      <c r="C75" s="60" t="s">
        <v>141</v>
      </c>
      <c r="D75" s="63" t="s">
        <v>142</v>
      </c>
      <c r="E75" s="60">
        <v>161013</v>
      </c>
      <c r="F75" s="60"/>
      <c r="G75" s="60">
        <v>1212</v>
      </c>
      <c r="H75" s="60" t="s">
        <v>50</v>
      </c>
      <c r="I75" s="54">
        <v>2809</v>
      </c>
      <c r="J75" s="55">
        <v>4606.6442125200001</v>
      </c>
      <c r="K75" s="56">
        <v>0.76777403542</v>
      </c>
      <c r="L75" s="55">
        <v>0</v>
      </c>
      <c r="M75" s="55">
        <v>0</v>
      </c>
      <c r="N75" s="55">
        <v>0</v>
      </c>
      <c r="O75" s="55">
        <v>1735.3796691000002</v>
      </c>
      <c r="P75" s="55">
        <v>0</v>
      </c>
      <c r="Q75" s="55">
        <v>0</v>
      </c>
      <c r="R75" s="55">
        <v>301.5744051056285</v>
      </c>
      <c r="S75" s="112">
        <f t="shared" si="3"/>
        <v>6643.5982867256289</v>
      </c>
      <c r="T75" s="51" t="s">
        <v>81</v>
      </c>
      <c r="U75" s="51">
        <v>2026</v>
      </c>
      <c r="V75" s="55">
        <v>3584.2139999999999</v>
      </c>
      <c r="W75" s="55">
        <v>945.99168000000009</v>
      </c>
      <c r="X75" s="112">
        <f t="shared" si="4"/>
        <v>4530.20568</v>
      </c>
      <c r="Y75" s="55">
        <f t="shared" si="5"/>
        <v>11173.803966725629</v>
      </c>
      <c r="Z75" s="3"/>
    </row>
    <row r="76" spans="1:26" x14ac:dyDescent="0.3">
      <c r="A76" s="60" t="s">
        <v>23</v>
      </c>
      <c r="B76" s="60">
        <v>504000</v>
      </c>
      <c r="C76" s="60" t="s">
        <v>145</v>
      </c>
      <c r="D76" s="63" t="s">
        <v>146</v>
      </c>
      <c r="E76" s="60">
        <v>161014</v>
      </c>
      <c r="F76" s="60"/>
      <c r="G76" s="60">
        <v>1212</v>
      </c>
      <c r="H76" s="60" t="s">
        <v>50</v>
      </c>
      <c r="I76" s="54">
        <v>3062</v>
      </c>
      <c r="J76" s="55">
        <v>4606.6442125200001</v>
      </c>
      <c r="K76" s="56">
        <v>0.76777403542</v>
      </c>
      <c r="L76" s="55">
        <v>0</v>
      </c>
      <c r="M76" s="55">
        <v>0</v>
      </c>
      <c r="N76" s="55">
        <v>0</v>
      </c>
      <c r="O76" s="55">
        <v>1735.3796691000002</v>
      </c>
      <c r="P76" s="55">
        <v>0</v>
      </c>
      <c r="Q76" s="55">
        <v>0</v>
      </c>
      <c r="R76" s="55">
        <v>301.5744051056285</v>
      </c>
      <c r="S76" s="112">
        <f t="shared" si="3"/>
        <v>6643.5982867256289</v>
      </c>
      <c r="T76" s="51" t="s">
        <v>81</v>
      </c>
      <c r="U76" s="51">
        <v>2026</v>
      </c>
      <c r="V76" s="55">
        <v>3584.2139999999999</v>
      </c>
      <c r="W76" s="55">
        <v>972.14927999999998</v>
      </c>
      <c r="X76" s="112">
        <f t="shared" si="4"/>
        <v>4556.3632799999996</v>
      </c>
      <c r="Y76" s="55">
        <f t="shared" si="5"/>
        <v>11199.961566725629</v>
      </c>
      <c r="Z76" s="3"/>
    </row>
    <row r="77" spans="1:26" x14ac:dyDescent="0.3">
      <c r="A77" s="60" t="s">
        <v>23</v>
      </c>
      <c r="B77" s="60" t="s">
        <v>180</v>
      </c>
      <c r="C77" s="60" t="s">
        <v>181</v>
      </c>
      <c r="D77" s="62" t="s">
        <v>182</v>
      </c>
      <c r="E77" s="64">
        <v>161015</v>
      </c>
      <c r="F77" s="60"/>
      <c r="G77" s="60">
        <v>1212</v>
      </c>
      <c r="H77" s="60" t="s">
        <v>50</v>
      </c>
      <c r="I77" s="54">
        <v>4366</v>
      </c>
      <c r="J77" s="55">
        <v>4606.6442125200001</v>
      </c>
      <c r="K77" s="56">
        <v>0.76777403542</v>
      </c>
      <c r="L77" s="55">
        <v>0</v>
      </c>
      <c r="M77" s="55">
        <v>0</v>
      </c>
      <c r="N77" s="55">
        <v>0</v>
      </c>
      <c r="O77" s="55">
        <v>1735.3796691000002</v>
      </c>
      <c r="P77" s="55">
        <v>0</v>
      </c>
      <c r="Q77" s="55">
        <v>0</v>
      </c>
      <c r="R77" s="55">
        <v>301.5744051056285</v>
      </c>
      <c r="S77" s="112">
        <f t="shared" si="3"/>
        <v>6643.5982867256289</v>
      </c>
      <c r="T77" s="51" t="s">
        <v>81</v>
      </c>
      <c r="U77" s="51">
        <v>2026</v>
      </c>
      <c r="V77" s="55">
        <v>3584.2139999999999</v>
      </c>
      <c r="W77" s="55">
        <v>1165.90236</v>
      </c>
      <c r="X77" s="112">
        <f t="shared" si="4"/>
        <v>4750.11636</v>
      </c>
      <c r="Y77" s="55">
        <f t="shared" si="5"/>
        <v>11393.714646725628</v>
      </c>
      <c r="Z77" s="3"/>
    </row>
    <row r="78" spans="1:26" x14ac:dyDescent="0.3">
      <c r="A78" s="60" t="s">
        <v>23</v>
      </c>
      <c r="B78" s="60">
        <v>504000</v>
      </c>
      <c r="C78" s="60" t="s">
        <v>145</v>
      </c>
      <c r="D78" s="61" t="s">
        <v>146</v>
      </c>
      <c r="E78" s="64">
        <v>161016</v>
      </c>
      <c r="F78" s="60"/>
      <c r="G78" s="60">
        <v>1212</v>
      </c>
      <c r="H78" s="60" t="s">
        <v>50</v>
      </c>
      <c r="I78" s="54">
        <v>2224</v>
      </c>
      <c r="J78" s="55">
        <v>4606.6442125200001</v>
      </c>
      <c r="K78" s="56">
        <v>0.76777403542</v>
      </c>
      <c r="L78" s="55">
        <v>0</v>
      </c>
      <c r="M78" s="55">
        <v>0</v>
      </c>
      <c r="N78" s="55">
        <v>0</v>
      </c>
      <c r="O78" s="55">
        <v>1735.3796691000002</v>
      </c>
      <c r="P78" s="55">
        <v>0</v>
      </c>
      <c r="Q78" s="55">
        <v>0</v>
      </c>
      <c r="R78" s="55">
        <v>301.5744051056285</v>
      </c>
      <c r="S78" s="112">
        <f t="shared" si="3"/>
        <v>6643.5982867256289</v>
      </c>
      <c r="T78" s="51" t="s">
        <v>81</v>
      </c>
      <c r="U78" s="51">
        <v>2026</v>
      </c>
      <c r="V78" s="55">
        <v>3584.2139999999999</v>
      </c>
      <c r="W78" s="55">
        <v>942.96072000000004</v>
      </c>
      <c r="X78" s="112">
        <f t="shared" si="4"/>
        <v>4527.17472</v>
      </c>
      <c r="Y78" s="55">
        <f t="shared" si="5"/>
        <v>11170.773006725629</v>
      </c>
      <c r="Z78" s="3"/>
    </row>
    <row r="79" spans="1:26" x14ac:dyDescent="0.3">
      <c r="A79" s="60" t="s">
        <v>23</v>
      </c>
      <c r="B79" s="60">
        <v>504000</v>
      </c>
      <c r="C79" s="60" t="s">
        <v>145</v>
      </c>
      <c r="D79" s="63" t="s">
        <v>146</v>
      </c>
      <c r="E79" s="64">
        <v>161017</v>
      </c>
      <c r="F79" s="60"/>
      <c r="G79" s="60">
        <v>1212</v>
      </c>
      <c r="H79" s="60" t="s">
        <v>50</v>
      </c>
      <c r="I79" s="54">
        <v>2921</v>
      </c>
      <c r="J79" s="55">
        <v>4606.6442125200001</v>
      </c>
      <c r="K79" s="56">
        <v>0.76777403542</v>
      </c>
      <c r="L79" s="55">
        <v>0</v>
      </c>
      <c r="M79" s="55">
        <v>0</v>
      </c>
      <c r="N79" s="55">
        <v>0</v>
      </c>
      <c r="O79" s="55">
        <v>1735.3796691000002</v>
      </c>
      <c r="P79" s="55">
        <v>0</v>
      </c>
      <c r="Q79" s="55">
        <v>0</v>
      </c>
      <c r="R79" s="55">
        <v>301.5744051056285</v>
      </c>
      <c r="S79" s="112">
        <f t="shared" si="3"/>
        <v>6643.5982867256289</v>
      </c>
      <c r="T79" s="51" t="s">
        <v>81</v>
      </c>
      <c r="U79" s="51">
        <v>2026</v>
      </c>
      <c r="V79" s="55">
        <v>3584.2139999999999</v>
      </c>
      <c r="W79" s="55">
        <v>942.96072000000004</v>
      </c>
      <c r="X79" s="112">
        <f t="shared" si="4"/>
        <v>4527.17472</v>
      </c>
      <c r="Y79" s="55">
        <f t="shared" si="5"/>
        <v>11170.773006725629</v>
      </c>
      <c r="Z79" s="3"/>
    </row>
    <row r="80" spans="1:26" x14ac:dyDescent="0.3">
      <c r="A80" s="60" t="s">
        <v>23</v>
      </c>
      <c r="B80" s="60" t="s">
        <v>180</v>
      </c>
      <c r="C80" s="60" t="s">
        <v>181</v>
      </c>
      <c r="D80" s="63" t="s">
        <v>182</v>
      </c>
      <c r="E80" s="64">
        <v>161018</v>
      </c>
      <c r="F80" s="60"/>
      <c r="G80" s="60">
        <v>1212</v>
      </c>
      <c r="H80" s="60" t="s">
        <v>50</v>
      </c>
      <c r="I80" s="54">
        <v>2318</v>
      </c>
      <c r="J80" s="55">
        <v>4606.6442125200001</v>
      </c>
      <c r="K80" s="56">
        <v>0.76777403542</v>
      </c>
      <c r="L80" s="55">
        <v>0</v>
      </c>
      <c r="M80" s="55">
        <v>0</v>
      </c>
      <c r="N80" s="55">
        <v>0</v>
      </c>
      <c r="O80" s="55">
        <v>1735.3796691000002</v>
      </c>
      <c r="P80" s="55">
        <v>3167.1054928641415</v>
      </c>
      <c r="Q80" s="55">
        <v>0</v>
      </c>
      <c r="R80" s="55">
        <v>301.5744051056285</v>
      </c>
      <c r="S80" s="112">
        <f t="shared" si="3"/>
        <v>9810.7037795897704</v>
      </c>
      <c r="T80" s="51" t="s">
        <v>81</v>
      </c>
      <c r="U80" s="51">
        <v>2026</v>
      </c>
      <c r="V80" s="55">
        <v>3584.2139999999999</v>
      </c>
      <c r="W80" s="55">
        <v>942.96072000000004</v>
      </c>
      <c r="X80" s="112">
        <f t="shared" si="4"/>
        <v>4527.17472</v>
      </c>
      <c r="Y80" s="55">
        <f t="shared" si="5"/>
        <v>14337.878499589769</v>
      </c>
      <c r="Z80" s="3"/>
    </row>
    <row r="81" spans="1:26" x14ac:dyDescent="0.3">
      <c r="A81" s="60" t="s">
        <v>23</v>
      </c>
      <c r="B81" s="60" t="s">
        <v>180</v>
      </c>
      <c r="C81" s="60" t="s">
        <v>181</v>
      </c>
      <c r="D81" s="61" t="s">
        <v>182</v>
      </c>
      <c r="E81" s="64">
        <v>161019</v>
      </c>
      <c r="F81" s="60"/>
      <c r="G81" s="60">
        <v>1212</v>
      </c>
      <c r="H81" s="60" t="s">
        <v>50</v>
      </c>
      <c r="I81" s="54">
        <v>2430</v>
      </c>
      <c r="J81" s="55">
        <v>4606.6442125200001</v>
      </c>
      <c r="K81" s="56">
        <v>0.76777403542</v>
      </c>
      <c r="L81" s="55">
        <v>0</v>
      </c>
      <c r="M81" s="55">
        <v>0</v>
      </c>
      <c r="N81" s="55">
        <v>0</v>
      </c>
      <c r="O81" s="55">
        <v>1735.3796691000002</v>
      </c>
      <c r="P81" s="55">
        <v>0</v>
      </c>
      <c r="Q81" s="55">
        <v>0</v>
      </c>
      <c r="R81" s="55">
        <v>301.5744051056285</v>
      </c>
      <c r="S81" s="112">
        <f t="shared" si="3"/>
        <v>6643.5982867256289</v>
      </c>
      <c r="T81" s="51" t="s">
        <v>81</v>
      </c>
      <c r="U81" s="51">
        <v>2026</v>
      </c>
      <c r="V81" s="55">
        <v>3584.2139999999999</v>
      </c>
      <c r="W81" s="55">
        <v>942.96072000000004</v>
      </c>
      <c r="X81" s="112">
        <f t="shared" si="4"/>
        <v>4527.17472</v>
      </c>
      <c r="Y81" s="55">
        <f t="shared" si="5"/>
        <v>11170.773006725629</v>
      </c>
      <c r="Z81" s="3"/>
    </row>
    <row r="82" spans="1:26" x14ac:dyDescent="0.3">
      <c r="A82" s="60" t="s">
        <v>23</v>
      </c>
      <c r="B82" s="60">
        <v>504000</v>
      </c>
      <c r="C82" s="60" t="s">
        <v>145</v>
      </c>
      <c r="D82" s="62" t="s">
        <v>146</v>
      </c>
      <c r="E82" s="64">
        <v>161023</v>
      </c>
      <c r="F82" s="60"/>
      <c r="G82" s="60">
        <v>1212</v>
      </c>
      <c r="H82" s="60" t="s">
        <v>50</v>
      </c>
      <c r="I82" s="54">
        <v>3169</v>
      </c>
      <c r="J82" s="55">
        <v>4606.6442125200001</v>
      </c>
      <c r="K82" s="56">
        <v>0.76777403542</v>
      </c>
      <c r="L82" s="55">
        <v>0</v>
      </c>
      <c r="M82" s="55">
        <v>0</v>
      </c>
      <c r="N82" s="55">
        <v>0</v>
      </c>
      <c r="O82" s="55">
        <v>1735.3796691000002</v>
      </c>
      <c r="P82" s="55">
        <v>0</v>
      </c>
      <c r="Q82" s="55">
        <v>0</v>
      </c>
      <c r="R82" s="55">
        <v>301.5744051056285</v>
      </c>
      <c r="S82" s="112">
        <f t="shared" si="3"/>
        <v>6643.5982867256289</v>
      </c>
      <c r="T82" s="51" t="s">
        <v>81</v>
      </c>
      <c r="U82" s="51">
        <v>2026</v>
      </c>
      <c r="V82" s="55">
        <v>3584.2139999999999</v>
      </c>
      <c r="W82" s="55">
        <v>942.96072000000004</v>
      </c>
      <c r="X82" s="112">
        <f t="shared" si="4"/>
        <v>4527.17472</v>
      </c>
      <c r="Y82" s="55">
        <f t="shared" si="5"/>
        <v>11170.773006725629</v>
      </c>
      <c r="Z82" s="3"/>
    </row>
    <row r="83" spans="1:26" x14ac:dyDescent="0.3">
      <c r="A83" s="60" t="s">
        <v>23</v>
      </c>
      <c r="B83" s="60">
        <v>505911</v>
      </c>
      <c r="C83" s="60" t="s">
        <v>154</v>
      </c>
      <c r="D83" s="62" t="s">
        <v>155</v>
      </c>
      <c r="E83" s="64">
        <v>161024</v>
      </c>
      <c r="F83" s="60"/>
      <c r="G83" s="60">
        <v>1212</v>
      </c>
      <c r="H83" s="60" t="s">
        <v>50</v>
      </c>
      <c r="I83" s="54">
        <v>1408</v>
      </c>
      <c r="J83" s="55">
        <v>4606.6442125200001</v>
      </c>
      <c r="K83" s="56">
        <v>0.76777403542</v>
      </c>
      <c r="L83" s="55">
        <v>0</v>
      </c>
      <c r="M83" s="55">
        <v>0</v>
      </c>
      <c r="N83" s="55">
        <v>0</v>
      </c>
      <c r="O83" s="55">
        <v>1735.3796691000002</v>
      </c>
      <c r="P83" s="55">
        <v>0</v>
      </c>
      <c r="Q83" s="55">
        <v>0</v>
      </c>
      <c r="R83" s="55">
        <v>301.5744051056285</v>
      </c>
      <c r="S83" s="112">
        <f t="shared" si="3"/>
        <v>6643.5982867256289</v>
      </c>
      <c r="T83" s="51" t="s">
        <v>81</v>
      </c>
      <c r="U83" s="51">
        <v>2026</v>
      </c>
      <c r="V83" s="55">
        <v>3584.2139999999999</v>
      </c>
      <c r="W83" s="55">
        <v>968.25677999999994</v>
      </c>
      <c r="X83" s="112">
        <f t="shared" si="4"/>
        <v>4552.4707799999996</v>
      </c>
      <c r="Y83" s="55">
        <f t="shared" si="5"/>
        <v>11196.069066725628</v>
      </c>
      <c r="Z83" s="3"/>
    </row>
    <row r="84" spans="1:26" x14ac:dyDescent="0.3">
      <c r="A84" s="60" t="s">
        <v>23</v>
      </c>
      <c r="B84" s="60" t="s">
        <v>180</v>
      </c>
      <c r="C84" s="60" t="s">
        <v>181</v>
      </c>
      <c r="D84" s="62" t="s">
        <v>182</v>
      </c>
      <c r="E84" s="64">
        <v>161025</v>
      </c>
      <c r="F84" s="60"/>
      <c r="G84" s="60">
        <v>1212</v>
      </c>
      <c r="H84" s="60" t="s">
        <v>50</v>
      </c>
      <c r="I84" s="54">
        <v>5337</v>
      </c>
      <c r="J84" s="55">
        <v>4606.6442125200001</v>
      </c>
      <c r="K84" s="56">
        <v>0.76777403542</v>
      </c>
      <c r="L84" s="55">
        <v>0</v>
      </c>
      <c r="M84" s="55">
        <v>0</v>
      </c>
      <c r="N84" s="55">
        <v>0</v>
      </c>
      <c r="O84" s="55">
        <v>1735.3796691000002</v>
      </c>
      <c r="P84" s="55">
        <v>0</v>
      </c>
      <c r="Q84" s="55">
        <v>0</v>
      </c>
      <c r="R84" s="55">
        <v>301.5744051056285</v>
      </c>
      <c r="S84" s="112">
        <f t="shared" si="3"/>
        <v>6643.5982867256289</v>
      </c>
      <c r="T84" s="51" t="s">
        <v>81</v>
      </c>
      <c r="U84" s="51">
        <v>2026</v>
      </c>
      <c r="V84" s="55">
        <v>3584.2139999999999</v>
      </c>
      <c r="W84" s="55">
        <v>942.96072000000004</v>
      </c>
      <c r="X84" s="112">
        <f t="shared" si="4"/>
        <v>4527.17472</v>
      </c>
      <c r="Y84" s="55">
        <f t="shared" si="5"/>
        <v>11170.773006725629</v>
      </c>
      <c r="Z84" s="3"/>
    </row>
    <row r="85" spans="1:26" x14ac:dyDescent="0.3">
      <c r="A85" s="60" t="s">
        <v>23</v>
      </c>
      <c r="B85" s="60">
        <v>502700</v>
      </c>
      <c r="C85" s="60" t="s">
        <v>141</v>
      </c>
      <c r="D85" s="62" t="s">
        <v>142</v>
      </c>
      <c r="E85" s="64">
        <v>161026</v>
      </c>
      <c r="F85" s="60"/>
      <c r="G85" s="60">
        <v>1212</v>
      </c>
      <c r="H85" s="60" t="s">
        <v>50</v>
      </c>
      <c r="I85" s="54">
        <v>3749</v>
      </c>
      <c r="J85" s="55">
        <v>4606.6442125200001</v>
      </c>
      <c r="K85" s="56">
        <v>0.76777403542</v>
      </c>
      <c r="L85" s="55">
        <v>0</v>
      </c>
      <c r="M85" s="55">
        <v>0</v>
      </c>
      <c r="N85" s="55">
        <v>0</v>
      </c>
      <c r="O85" s="55">
        <v>1735.3796691000002</v>
      </c>
      <c r="P85" s="55">
        <v>0</v>
      </c>
      <c r="Q85" s="55">
        <v>0</v>
      </c>
      <c r="R85" s="55">
        <v>301.5744051056285</v>
      </c>
      <c r="S85" s="112">
        <f t="shared" si="3"/>
        <v>6643.5982867256289</v>
      </c>
      <c r="T85" s="51" t="s">
        <v>81</v>
      </c>
      <c r="U85" s="51">
        <v>2026</v>
      </c>
      <c r="V85" s="55">
        <v>3584.2139999999999</v>
      </c>
      <c r="W85" s="55">
        <v>942.96072000000004</v>
      </c>
      <c r="X85" s="112">
        <f t="shared" si="4"/>
        <v>4527.17472</v>
      </c>
      <c r="Y85" s="55">
        <f t="shared" si="5"/>
        <v>11170.773006725629</v>
      </c>
      <c r="Z85" s="3"/>
    </row>
    <row r="86" spans="1:26" x14ac:dyDescent="0.3">
      <c r="A86" s="60" t="s">
        <v>23</v>
      </c>
      <c r="B86" s="60" t="s">
        <v>180</v>
      </c>
      <c r="C86" s="60" t="s">
        <v>181</v>
      </c>
      <c r="D86" s="62" t="s">
        <v>182</v>
      </c>
      <c r="E86" s="64">
        <v>161027</v>
      </c>
      <c r="F86" s="60"/>
      <c r="G86" s="60">
        <v>1212</v>
      </c>
      <c r="H86" s="60" t="s">
        <v>50</v>
      </c>
      <c r="I86" s="54">
        <v>3546</v>
      </c>
      <c r="J86" s="55">
        <v>4606.6442125200001</v>
      </c>
      <c r="K86" s="56">
        <v>0.76777403542</v>
      </c>
      <c r="L86" s="55">
        <v>0</v>
      </c>
      <c r="M86" s="55">
        <v>0</v>
      </c>
      <c r="N86" s="55">
        <v>0</v>
      </c>
      <c r="O86" s="55">
        <v>1735.3796691000002</v>
      </c>
      <c r="P86" s="55">
        <v>3167.1054928641415</v>
      </c>
      <c r="Q86" s="55">
        <v>0</v>
      </c>
      <c r="R86" s="55">
        <v>301.5744051056285</v>
      </c>
      <c r="S86" s="112">
        <f t="shared" si="3"/>
        <v>9810.7037795897704</v>
      </c>
      <c r="T86" s="51" t="s">
        <v>81</v>
      </c>
      <c r="U86" s="51">
        <v>2026</v>
      </c>
      <c r="V86" s="55">
        <v>3584.2139999999999</v>
      </c>
      <c r="W86" s="55">
        <v>942.96072000000004</v>
      </c>
      <c r="X86" s="112">
        <f t="shared" si="4"/>
        <v>4527.17472</v>
      </c>
      <c r="Y86" s="55">
        <f t="shared" si="5"/>
        <v>14337.878499589769</v>
      </c>
      <c r="Z86" s="3"/>
    </row>
    <row r="87" spans="1:26" x14ac:dyDescent="0.3">
      <c r="A87" s="60" t="s">
        <v>23</v>
      </c>
      <c r="B87" s="60">
        <v>506232</v>
      </c>
      <c r="C87" s="60" t="s">
        <v>158</v>
      </c>
      <c r="D87" s="62" t="s">
        <v>159</v>
      </c>
      <c r="E87" s="60">
        <v>161029</v>
      </c>
      <c r="F87" s="60"/>
      <c r="G87" s="60">
        <v>1202</v>
      </c>
      <c r="H87" s="60" t="s">
        <v>50</v>
      </c>
      <c r="I87" s="54">
        <v>4499</v>
      </c>
      <c r="J87" s="55">
        <v>4606.6442125200001</v>
      </c>
      <c r="K87" s="56">
        <v>0.76777403542</v>
      </c>
      <c r="L87" s="55">
        <v>0</v>
      </c>
      <c r="M87" s="55">
        <v>0</v>
      </c>
      <c r="N87" s="55">
        <v>0</v>
      </c>
      <c r="O87" s="55">
        <v>1735.3796691000002</v>
      </c>
      <c r="P87" s="55">
        <v>0</v>
      </c>
      <c r="Q87" s="55">
        <v>0</v>
      </c>
      <c r="R87" s="55">
        <v>546.03046067778439</v>
      </c>
      <c r="S87" s="112">
        <f t="shared" si="3"/>
        <v>6888.0543422977844</v>
      </c>
      <c r="T87" s="51" t="s">
        <v>808</v>
      </c>
      <c r="U87" s="51">
        <v>2026</v>
      </c>
      <c r="V87" s="55">
        <v>6489.576</v>
      </c>
      <c r="W87" s="55">
        <v>3485.33412</v>
      </c>
      <c r="X87" s="112">
        <f t="shared" si="4"/>
        <v>9974.9101200000005</v>
      </c>
      <c r="Y87" s="55">
        <f t="shared" si="5"/>
        <v>16862.964462297787</v>
      </c>
      <c r="Z87" s="3"/>
    </row>
    <row r="88" spans="1:26" x14ac:dyDescent="0.3">
      <c r="A88" s="60" t="s">
        <v>23</v>
      </c>
      <c r="B88" s="60" t="s">
        <v>180</v>
      </c>
      <c r="C88" s="60" t="s">
        <v>181</v>
      </c>
      <c r="D88" s="62" t="s">
        <v>182</v>
      </c>
      <c r="E88" s="60">
        <v>161034</v>
      </c>
      <c r="F88" s="60"/>
      <c r="G88" s="60">
        <v>1212</v>
      </c>
      <c r="H88" s="60" t="s">
        <v>50</v>
      </c>
      <c r="I88" s="54">
        <v>2227</v>
      </c>
      <c r="J88" s="55">
        <v>4606.6442125200001</v>
      </c>
      <c r="K88" s="56">
        <v>0.76777403542</v>
      </c>
      <c r="L88" s="55">
        <v>0</v>
      </c>
      <c r="M88" s="55">
        <v>0</v>
      </c>
      <c r="N88" s="55">
        <v>0</v>
      </c>
      <c r="O88" s="55">
        <v>1735.3796691000002</v>
      </c>
      <c r="P88" s="55">
        <v>0</v>
      </c>
      <c r="Q88" s="55">
        <v>0</v>
      </c>
      <c r="R88" s="55">
        <v>301.5744051056285</v>
      </c>
      <c r="S88" s="112">
        <f t="shared" si="3"/>
        <v>6643.5982867256289</v>
      </c>
      <c r="T88" s="51" t="s">
        <v>81</v>
      </c>
      <c r="U88" s="51">
        <v>2026</v>
      </c>
      <c r="V88" s="55">
        <v>3584.2139999999999</v>
      </c>
      <c r="W88" s="55">
        <v>942.96072000000004</v>
      </c>
      <c r="X88" s="112">
        <f t="shared" si="4"/>
        <v>4527.17472</v>
      </c>
      <c r="Y88" s="55">
        <f t="shared" si="5"/>
        <v>11170.773006725629</v>
      </c>
      <c r="Z88" s="3"/>
    </row>
    <row r="89" spans="1:26" x14ac:dyDescent="0.3">
      <c r="A89" s="60" t="s">
        <v>23</v>
      </c>
      <c r="B89" s="60" t="s">
        <v>180</v>
      </c>
      <c r="C89" s="60" t="s">
        <v>181</v>
      </c>
      <c r="D89" s="62" t="s">
        <v>182</v>
      </c>
      <c r="E89" s="60">
        <v>161035</v>
      </c>
      <c r="F89" s="60"/>
      <c r="G89" s="60">
        <v>1212</v>
      </c>
      <c r="H89" s="60" t="s">
        <v>50</v>
      </c>
      <c r="I89" s="54">
        <v>4674</v>
      </c>
      <c r="J89" s="55">
        <v>4606.6442125200001</v>
      </c>
      <c r="K89" s="56">
        <v>0.76777403542</v>
      </c>
      <c r="L89" s="55">
        <v>0</v>
      </c>
      <c r="M89" s="55">
        <v>0</v>
      </c>
      <c r="N89" s="55">
        <v>0</v>
      </c>
      <c r="O89" s="55">
        <v>1735.3796691000002</v>
      </c>
      <c r="P89" s="55">
        <v>3167.1054928641415</v>
      </c>
      <c r="Q89" s="55">
        <v>0</v>
      </c>
      <c r="R89" s="55">
        <v>301.5744051056285</v>
      </c>
      <c r="S89" s="112">
        <f t="shared" si="3"/>
        <v>9810.7037795897704</v>
      </c>
      <c r="T89" s="51" t="s">
        <v>81</v>
      </c>
      <c r="U89" s="51">
        <v>2026</v>
      </c>
      <c r="V89" s="55">
        <v>3584.2139999999999</v>
      </c>
      <c r="W89" s="55">
        <v>942.96072000000004</v>
      </c>
      <c r="X89" s="112">
        <f t="shared" si="4"/>
        <v>4527.17472</v>
      </c>
      <c r="Y89" s="55">
        <f t="shared" si="5"/>
        <v>14337.878499589769</v>
      </c>
      <c r="Z89" s="3"/>
    </row>
    <row r="90" spans="1:26" x14ac:dyDescent="0.3">
      <c r="A90" s="60" t="s">
        <v>23</v>
      </c>
      <c r="B90" s="60" t="s">
        <v>180</v>
      </c>
      <c r="C90" s="60" t="s">
        <v>181</v>
      </c>
      <c r="D90" s="62" t="s">
        <v>182</v>
      </c>
      <c r="E90" s="60">
        <v>161036</v>
      </c>
      <c r="F90" s="60"/>
      <c r="G90" s="60">
        <v>1024</v>
      </c>
      <c r="H90" s="60" t="s">
        <v>50</v>
      </c>
      <c r="I90" s="54">
        <v>3517</v>
      </c>
      <c r="J90" s="55">
        <v>3912.4923448799996</v>
      </c>
      <c r="K90" s="56">
        <v>0.65208205747999992</v>
      </c>
      <c r="L90" s="55">
        <v>0</v>
      </c>
      <c r="M90" s="55">
        <v>0</v>
      </c>
      <c r="N90" s="55">
        <v>0</v>
      </c>
      <c r="O90" s="55">
        <v>1735.3796691000002</v>
      </c>
      <c r="P90" s="55">
        <v>978.05496128799484</v>
      </c>
      <c r="Q90" s="55">
        <v>0</v>
      </c>
      <c r="R90" s="55">
        <v>222.97117180268452</v>
      </c>
      <c r="S90" s="112">
        <f t="shared" si="3"/>
        <v>6848.8981470706794</v>
      </c>
      <c r="T90" s="51" t="s">
        <v>81</v>
      </c>
      <c r="U90" s="51">
        <v>2025</v>
      </c>
      <c r="V90" s="55">
        <v>2650.0140000000001</v>
      </c>
      <c r="W90" s="55">
        <v>0</v>
      </c>
      <c r="X90" s="112">
        <f t="shared" si="4"/>
        <v>2650.0140000000001</v>
      </c>
      <c r="Y90" s="55">
        <f t="shared" si="5"/>
        <v>9498.9121470706796</v>
      </c>
      <c r="Z90" s="3"/>
    </row>
    <row r="91" spans="1:26" x14ac:dyDescent="0.3">
      <c r="A91" s="60" t="s">
        <v>23</v>
      </c>
      <c r="B91" s="60">
        <v>502700</v>
      </c>
      <c r="C91" s="60" t="s">
        <v>141</v>
      </c>
      <c r="D91" s="63" t="s">
        <v>142</v>
      </c>
      <c r="E91" s="60">
        <v>161037</v>
      </c>
      <c r="F91" s="60"/>
      <c r="G91" s="60">
        <v>1024</v>
      </c>
      <c r="H91" s="60" t="s">
        <v>50</v>
      </c>
      <c r="I91" s="54">
        <v>3030</v>
      </c>
      <c r="J91" s="55">
        <v>3912.4923448799996</v>
      </c>
      <c r="K91" s="56">
        <v>0.65208205747999992</v>
      </c>
      <c r="L91" s="55">
        <v>0</v>
      </c>
      <c r="M91" s="55">
        <v>0</v>
      </c>
      <c r="N91" s="55">
        <v>0</v>
      </c>
      <c r="O91" s="55">
        <v>1735.3796691000002</v>
      </c>
      <c r="P91" s="55">
        <v>0</v>
      </c>
      <c r="Q91" s="55">
        <v>0</v>
      </c>
      <c r="R91" s="55">
        <v>222.97117180268452</v>
      </c>
      <c r="S91" s="112">
        <f t="shared" si="3"/>
        <v>5870.8431857826845</v>
      </c>
      <c r="T91" s="51" t="s">
        <v>81</v>
      </c>
      <c r="U91" s="51">
        <v>2025</v>
      </c>
      <c r="V91" s="55">
        <v>2650.0140000000001</v>
      </c>
      <c r="W91" s="55">
        <v>0</v>
      </c>
      <c r="X91" s="112">
        <f t="shared" si="4"/>
        <v>2650.0140000000001</v>
      </c>
      <c r="Y91" s="55">
        <f t="shared" si="5"/>
        <v>8520.8571857826846</v>
      </c>
      <c r="Z91" s="3"/>
    </row>
    <row r="92" spans="1:26" x14ac:dyDescent="0.3">
      <c r="A92" s="60" t="s">
        <v>23</v>
      </c>
      <c r="B92" s="60">
        <v>506600</v>
      </c>
      <c r="C92" s="60" t="s">
        <v>162</v>
      </c>
      <c r="D92" s="63" t="s">
        <v>163</v>
      </c>
      <c r="E92" s="60">
        <v>161038</v>
      </c>
      <c r="F92" s="60"/>
      <c r="G92" s="60">
        <v>1247</v>
      </c>
      <c r="H92" s="60" t="s">
        <v>50</v>
      </c>
      <c r="I92" s="54">
        <v>2276</v>
      </c>
      <c r="J92" s="55">
        <v>6373.5762392400002</v>
      </c>
      <c r="K92" s="56">
        <v>1.0622627065400001</v>
      </c>
      <c r="L92" s="55">
        <v>0</v>
      </c>
      <c r="M92" s="55">
        <v>0</v>
      </c>
      <c r="N92" s="55">
        <v>0</v>
      </c>
      <c r="O92" s="55">
        <v>1735.3796691000002</v>
      </c>
      <c r="P92" s="55">
        <v>37.150147431296382</v>
      </c>
      <c r="Q92" s="55">
        <v>0</v>
      </c>
      <c r="R92" s="55">
        <v>380.17763840857253</v>
      </c>
      <c r="S92" s="112">
        <f t="shared" si="3"/>
        <v>8526.2836941798687</v>
      </c>
      <c r="T92" s="51" t="s">
        <v>81</v>
      </c>
      <c r="U92" s="51">
        <v>2026</v>
      </c>
      <c r="V92" s="55">
        <v>4518.4139999999998</v>
      </c>
      <c r="W92" s="55">
        <v>662.24400000000003</v>
      </c>
      <c r="X92" s="112">
        <f t="shared" si="4"/>
        <v>5180.6579999999994</v>
      </c>
      <c r="Y92" s="55">
        <f t="shared" si="5"/>
        <v>13706.941694179868</v>
      </c>
      <c r="Z92" s="3"/>
    </row>
    <row r="93" spans="1:26" x14ac:dyDescent="0.3">
      <c r="A93" s="60" t="s">
        <v>23</v>
      </c>
      <c r="B93" s="60">
        <v>504000</v>
      </c>
      <c r="C93" s="60" t="s">
        <v>145</v>
      </c>
      <c r="D93" s="63" t="s">
        <v>146</v>
      </c>
      <c r="E93" s="60">
        <v>161039</v>
      </c>
      <c r="F93" s="60"/>
      <c r="G93" s="60">
        <v>1024</v>
      </c>
      <c r="H93" s="60" t="s">
        <v>50</v>
      </c>
      <c r="I93" s="54">
        <v>3293</v>
      </c>
      <c r="J93" s="55">
        <v>3912.4923448799996</v>
      </c>
      <c r="K93" s="56">
        <v>0.65208205747999992</v>
      </c>
      <c r="L93" s="55">
        <v>0</v>
      </c>
      <c r="M93" s="55">
        <v>0</v>
      </c>
      <c r="N93" s="55">
        <v>0</v>
      </c>
      <c r="O93" s="55">
        <v>1735.3796691000002</v>
      </c>
      <c r="P93" s="55">
        <v>0</v>
      </c>
      <c r="Q93" s="55">
        <v>0</v>
      </c>
      <c r="R93" s="55">
        <v>0</v>
      </c>
      <c r="S93" s="112">
        <f t="shared" si="3"/>
        <v>5647.8720139799998</v>
      </c>
      <c r="T93" s="51" t="s">
        <v>76</v>
      </c>
      <c r="U93" s="51">
        <v>2025</v>
      </c>
      <c r="V93" s="55">
        <v>0</v>
      </c>
      <c r="W93" s="55">
        <v>0</v>
      </c>
      <c r="X93" s="112">
        <f t="shared" si="4"/>
        <v>0</v>
      </c>
      <c r="Y93" s="55">
        <f t="shared" si="5"/>
        <v>5647.8720139799998</v>
      </c>
      <c r="Z93" s="3"/>
    </row>
    <row r="94" spans="1:26" x14ac:dyDescent="0.3">
      <c r="A94" s="60" t="s">
        <v>23</v>
      </c>
      <c r="B94" s="60" t="s">
        <v>180</v>
      </c>
      <c r="C94" s="60" t="s">
        <v>181</v>
      </c>
      <c r="D94" s="63" t="s">
        <v>182</v>
      </c>
      <c r="E94" s="64">
        <v>161040</v>
      </c>
      <c r="F94" s="60"/>
      <c r="G94" s="60">
        <v>1212</v>
      </c>
      <c r="H94" s="60" t="s">
        <v>50</v>
      </c>
      <c r="I94" s="54">
        <v>1340</v>
      </c>
      <c r="J94" s="55">
        <v>4606.6442125200001</v>
      </c>
      <c r="K94" s="56">
        <v>0.76777403542</v>
      </c>
      <c r="L94" s="55">
        <v>0</v>
      </c>
      <c r="M94" s="55">
        <v>0</v>
      </c>
      <c r="N94" s="55">
        <v>0</v>
      </c>
      <c r="O94" s="55">
        <v>1735.3796691000002</v>
      </c>
      <c r="P94" s="55">
        <v>5855.1651658959636</v>
      </c>
      <c r="Q94" s="55">
        <v>0</v>
      </c>
      <c r="R94" s="55">
        <v>301.5744051056285</v>
      </c>
      <c r="S94" s="112">
        <f t="shared" si="3"/>
        <v>12498.763452621592</v>
      </c>
      <c r="T94" s="51" t="s">
        <v>81</v>
      </c>
      <c r="U94" s="51">
        <v>2026</v>
      </c>
      <c r="V94" s="55">
        <v>3584.2139999999999</v>
      </c>
      <c r="W94" s="55">
        <v>942.96072000000004</v>
      </c>
      <c r="X94" s="112">
        <f t="shared" si="4"/>
        <v>4527.17472</v>
      </c>
      <c r="Y94" s="55">
        <f t="shared" si="5"/>
        <v>17025.938172621591</v>
      </c>
      <c r="Z94" s="3"/>
    </row>
    <row r="95" spans="1:26" x14ac:dyDescent="0.3">
      <c r="A95" s="60" t="s">
        <v>23</v>
      </c>
      <c r="B95" s="60">
        <v>504000</v>
      </c>
      <c r="C95" s="60" t="s">
        <v>145</v>
      </c>
      <c r="D95" s="63" t="s">
        <v>146</v>
      </c>
      <c r="E95" s="64">
        <v>161065</v>
      </c>
      <c r="F95" s="60"/>
      <c r="G95" s="60">
        <v>1024</v>
      </c>
      <c r="H95" s="60" t="s">
        <v>50</v>
      </c>
      <c r="I95" s="54">
        <v>816</v>
      </c>
      <c r="J95" s="55">
        <v>3912.4923448799996</v>
      </c>
      <c r="K95" s="56">
        <v>0.65208205747999992</v>
      </c>
      <c r="L95" s="55">
        <v>0</v>
      </c>
      <c r="M95" s="55">
        <v>0</v>
      </c>
      <c r="N95" s="55">
        <v>0</v>
      </c>
      <c r="O95" s="55">
        <v>1735.3796691000002</v>
      </c>
      <c r="P95" s="55">
        <v>0</v>
      </c>
      <c r="Q95" s="55">
        <v>0</v>
      </c>
      <c r="R95" s="55">
        <v>222.97117180268452</v>
      </c>
      <c r="S95" s="112">
        <f t="shared" si="3"/>
        <v>5870.8431857826845</v>
      </c>
      <c r="T95" s="51" t="s">
        <v>81</v>
      </c>
      <c r="U95" s="51">
        <v>2025</v>
      </c>
      <c r="V95" s="55">
        <v>2650.0140000000001</v>
      </c>
      <c r="W95" s="55">
        <v>0</v>
      </c>
      <c r="X95" s="112">
        <f t="shared" si="4"/>
        <v>2650.0140000000001</v>
      </c>
      <c r="Y95" s="55">
        <f t="shared" si="5"/>
        <v>8520.8571857826846</v>
      </c>
      <c r="Z95" s="3"/>
    </row>
    <row r="96" spans="1:26" x14ac:dyDescent="0.3">
      <c r="A96" s="60" t="s">
        <v>23</v>
      </c>
      <c r="B96" s="60">
        <v>508800</v>
      </c>
      <c r="C96" s="60" t="s">
        <v>174</v>
      </c>
      <c r="D96" s="61" t="s">
        <v>816</v>
      </c>
      <c r="E96" s="64">
        <v>161066</v>
      </c>
      <c r="F96" s="60"/>
      <c r="G96" s="60">
        <v>1209</v>
      </c>
      <c r="H96" s="60" t="s">
        <v>50</v>
      </c>
      <c r="I96" s="54">
        <v>784</v>
      </c>
      <c r="J96" s="55">
        <v>5427.0055106400005</v>
      </c>
      <c r="K96" s="56">
        <v>0.90450091844000002</v>
      </c>
      <c r="L96" s="55">
        <v>0</v>
      </c>
      <c r="M96" s="55">
        <v>0</v>
      </c>
      <c r="N96" s="55">
        <v>0</v>
      </c>
      <c r="O96" s="55">
        <v>1735.3796691000002</v>
      </c>
      <c r="P96" s="55">
        <v>0</v>
      </c>
      <c r="Q96" s="55">
        <v>0</v>
      </c>
      <c r="R96" s="55">
        <v>253.62643279083269</v>
      </c>
      <c r="S96" s="112">
        <f t="shared" si="3"/>
        <v>7416.0116125308332</v>
      </c>
      <c r="T96" s="51" t="s">
        <v>81</v>
      </c>
      <c r="U96" s="51">
        <v>2026</v>
      </c>
      <c r="V96" s="55">
        <v>3014.3520000000003</v>
      </c>
      <c r="W96" s="55">
        <v>133.25844000000001</v>
      </c>
      <c r="X96" s="112">
        <f t="shared" si="4"/>
        <v>3147.6104400000004</v>
      </c>
      <c r="Y96" s="55">
        <f t="shared" si="5"/>
        <v>10563.622052530834</v>
      </c>
      <c r="Z96" s="3"/>
    </row>
    <row r="97" spans="1:26" x14ac:dyDescent="0.3">
      <c r="A97" s="60" t="s">
        <v>23</v>
      </c>
      <c r="B97" s="60" t="s">
        <v>177</v>
      </c>
      <c r="C97" s="60" t="s">
        <v>178</v>
      </c>
      <c r="D97" s="61" t="s">
        <v>179</v>
      </c>
      <c r="E97" s="60">
        <v>161067</v>
      </c>
      <c r="F97" s="60"/>
      <c r="G97" s="60">
        <v>1212</v>
      </c>
      <c r="H97" s="60" t="s">
        <v>50</v>
      </c>
      <c r="I97" s="54">
        <v>3202</v>
      </c>
      <c r="J97" s="55">
        <v>4606.6442125200001</v>
      </c>
      <c r="K97" s="56">
        <v>0.76777403542</v>
      </c>
      <c r="L97" s="55">
        <v>0</v>
      </c>
      <c r="M97" s="55">
        <v>0</v>
      </c>
      <c r="N97" s="55">
        <v>0</v>
      </c>
      <c r="O97" s="55">
        <v>1735.3796691000002</v>
      </c>
      <c r="P97" s="55">
        <v>0</v>
      </c>
      <c r="Q97" s="55">
        <v>0</v>
      </c>
      <c r="R97" s="55">
        <v>301.5744051056285</v>
      </c>
      <c r="S97" s="112">
        <f t="shared" si="3"/>
        <v>6643.5982867256289</v>
      </c>
      <c r="T97" s="51" t="s">
        <v>81</v>
      </c>
      <c r="U97" s="51">
        <v>2026</v>
      </c>
      <c r="V97" s="57">
        <v>3584.2139999999999</v>
      </c>
      <c r="W97" s="55">
        <v>942.96072000000004</v>
      </c>
      <c r="X97" s="112">
        <f t="shared" si="4"/>
        <v>4527.17472</v>
      </c>
      <c r="Y97" s="55">
        <f t="shared" si="5"/>
        <v>11170.773006725629</v>
      </c>
      <c r="Z97" s="3"/>
    </row>
    <row r="98" spans="1:26" x14ac:dyDescent="0.3">
      <c r="A98" s="60" t="s">
        <v>23</v>
      </c>
      <c r="B98" s="60">
        <v>502700</v>
      </c>
      <c r="C98" s="60" t="s">
        <v>141</v>
      </c>
      <c r="D98" s="61" t="s">
        <v>142</v>
      </c>
      <c r="E98" s="60">
        <v>161069</v>
      </c>
      <c r="F98" s="60"/>
      <c r="G98" s="60">
        <v>1024</v>
      </c>
      <c r="H98" s="60" t="s">
        <v>50</v>
      </c>
      <c r="I98" s="54">
        <v>1814</v>
      </c>
      <c r="J98" s="55">
        <v>3912.4923448799996</v>
      </c>
      <c r="K98" s="56">
        <v>0.65208205747999992</v>
      </c>
      <c r="L98" s="55">
        <v>0</v>
      </c>
      <c r="M98" s="55">
        <v>0</v>
      </c>
      <c r="N98" s="55">
        <v>0</v>
      </c>
      <c r="O98" s="55">
        <v>1735.3796691000002</v>
      </c>
      <c r="P98" s="55">
        <v>0</v>
      </c>
      <c r="Q98" s="55">
        <v>0</v>
      </c>
      <c r="R98" s="55">
        <v>222.97117180268452</v>
      </c>
      <c r="S98" s="112">
        <f t="shared" si="3"/>
        <v>5870.8431857826845</v>
      </c>
      <c r="T98" s="51" t="s">
        <v>81</v>
      </c>
      <c r="U98" s="51">
        <v>2025</v>
      </c>
      <c r="V98" s="55">
        <v>2650.0140000000001</v>
      </c>
      <c r="W98" s="55">
        <v>0</v>
      </c>
      <c r="X98" s="112">
        <f t="shared" si="4"/>
        <v>2650.0140000000001</v>
      </c>
      <c r="Y98" s="55">
        <f t="shared" si="5"/>
        <v>8520.8571857826846</v>
      </c>
      <c r="Z98" s="3"/>
    </row>
    <row r="99" spans="1:26" x14ac:dyDescent="0.3">
      <c r="A99" s="60" t="s">
        <v>23</v>
      </c>
      <c r="B99" s="60" t="s">
        <v>180</v>
      </c>
      <c r="C99" s="60" t="s">
        <v>181</v>
      </c>
      <c r="D99" s="63" t="s">
        <v>182</v>
      </c>
      <c r="E99" s="60">
        <v>171008</v>
      </c>
      <c r="F99" s="60"/>
      <c r="G99" s="60">
        <v>1212</v>
      </c>
      <c r="H99" s="60" t="s">
        <v>50</v>
      </c>
      <c r="I99" s="54">
        <v>3576</v>
      </c>
      <c r="J99" s="55">
        <v>4606.6442125200001</v>
      </c>
      <c r="K99" s="56">
        <v>0.76777403542</v>
      </c>
      <c r="L99" s="55">
        <v>0</v>
      </c>
      <c r="M99" s="55">
        <v>0</v>
      </c>
      <c r="N99" s="55">
        <v>0</v>
      </c>
      <c r="O99" s="55">
        <v>1735.3796691000002</v>
      </c>
      <c r="P99" s="55">
        <v>0</v>
      </c>
      <c r="Q99" s="55">
        <v>0</v>
      </c>
      <c r="R99" s="55">
        <v>301.5744051056285</v>
      </c>
      <c r="S99" s="112">
        <f t="shared" si="3"/>
        <v>6643.5982867256289</v>
      </c>
      <c r="T99" s="51" t="s">
        <v>81</v>
      </c>
      <c r="U99" s="51">
        <v>2027</v>
      </c>
      <c r="V99" s="55">
        <v>3584.2139999999999</v>
      </c>
      <c r="W99" s="55">
        <v>504.54547631999998</v>
      </c>
      <c r="X99" s="112">
        <f t="shared" si="4"/>
        <v>4088.75947632</v>
      </c>
      <c r="Y99" s="55">
        <f t="shared" si="5"/>
        <v>10732.357763045629</v>
      </c>
      <c r="Z99" s="3"/>
    </row>
    <row r="100" spans="1:26" x14ac:dyDescent="0.3">
      <c r="A100" s="60" t="s">
        <v>23</v>
      </c>
      <c r="B100" s="60">
        <v>504000</v>
      </c>
      <c r="C100" s="60" t="s">
        <v>145</v>
      </c>
      <c r="D100" s="63" t="s">
        <v>146</v>
      </c>
      <c r="E100" s="64">
        <v>171010</v>
      </c>
      <c r="F100" s="60"/>
      <c r="G100" s="60">
        <v>1212</v>
      </c>
      <c r="H100" s="60" t="s">
        <v>50</v>
      </c>
      <c r="I100" s="54">
        <v>4839</v>
      </c>
      <c r="J100" s="55">
        <v>4606.6442125200001</v>
      </c>
      <c r="K100" s="56">
        <v>0.76777403542</v>
      </c>
      <c r="L100" s="55">
        <v>0</v>
      </c>
      <c r="M100" s="55">
        <v>0</v>
      </c>
      <c r="N100" s="55">
        <v>0</v>
      </c>
      <c r="O100" s="55">
        <v>1735.3796691000002</v>
      </c>
      <c r="P100" s="55">
        <v>0</v>
      </c>
      <c r="Q100" s="55">
        <v>0</v>
      </c>
      <c r="R100" s="55">
        <v>301.5744051056285</v>
      </c>
      <c r="S100" s="112">
        <f t="shared" si="3"/>
        <v>6643.5982867256289</v>
      </c>
      <c r="T100" s="51" t="s">
        <v>81</v>
      </c>
      <c r="U100" s="51">
        <v>2027</v>
      </c>
      <c r="V100" s="55">
        <v>3584.2139999999999</v>
      </c>
      <c r="W100" s="55">
        <v>489.39661368000009</v>
      </c>
      <c r="X100" s="112">
        <f t="shared" si="4"/>
        <v>4073.6106136799999</v>
      </c>
      <c r="Y100" s="55">
        <f t="shared" si="5"/>
        <v>10717.208900405629</v>
      </c>
      <c r="Z100" s="3"/>
    </row>
    <row r="101" spans="1:26" x14ac:dyDescent="0.3">
      <c r="A101" s="60" t="s">
        <v>23</v>
      </c>
      <c r="B101" s="60">
        <v>505601</v>
      </c>
      <c r="C101" s="60" t="s">
        <v>150</v>
      </c>
      <c r="D101" s="62" t="s">
        <v>151</v>
      </c>
      <c r="E101" s="64" t="s">
        <v>152</v>
      </c>
      <c r="F101" s="60" t="s">
        <v>153</v>
      </c>
      <c r="G101" s="60">
        <v>3007</v>
      </c>
      <c r="H101" s="60" t="s">
        <v>87</v>
      </c>
      <c r="I101" s="54">
        <v>0</v>
      </c>
      <c r="J101" s="55">
        <v>0</v>
      </c>
      <c r="K101" s="56">
        <v>0</v>
      </c>
      <c r="L101" s="55">
        <v>0</v>
      </c>
      <c r="M101" s="55">
        <v>48.904558631197119</v>
      </c>
      <c r="N101" s="55">
        <v>0</v>
      </c>
      <c r="O101" s="55">
        <v>532.183098524</v>
      </c>
      <c r="P101" s="55">
        <v>0</v>
      </c>
      <c r="Q101" s="55">
        <v>0</v>
      </c>
      <c r="R101" s="55">
        <v>0</v>
      </c>
      <c r="S101" s="112">
        <f t="shared" si="3"/>
        <v>581.08765715519712</v>
      </c>
      <c r="T101" s="51" t="s">
        <v>247</v>
      </c>
      <c r="U101" s="51">
        <v>1900</v>
      </c>
      <c r="V101" s="55">
        <v>0</v>
      </c>
      <c r="W101" s="55">
        <v>0</v>
      </c>
      <c r="X101" s="112">
        <f t="shared" si="4"/>
        <v>0</v>
      </c>
      <c r="Y101" s="55">
        <f t="shared" si="5"/>
        <v>581.08765715519712</v>
      </c>
      <c r="Z101" s="3"/>
    </row>
    <row r="102" spans="1:26" x14ac:dyDescent="0.3">
      <c r="A102" s="60" t="s">
        <v>23</v>
      </c>
      <c r="B102" s="60">
        <v>508800</v>
      </c>
      <c r="C102" s="60" t="s">
        <v>174</v>
      </c>
      <c r="D102" s="62" t="s">
        <v>816</v>
      </c>
      <c r="E102" s="64" t="s">
        <v>175</v>
      </c>
      <c r="F102" s="60" t="s">
        <v>176</v>
      </c>
      <c r="G102" s="60">
        <v>3007</v>
      </c>
      <c r="H102" s="60" t="s">
        <v>87</v>
      </c>
      <c r="I102" s="54">
        <v>0</v>
      </c>
      <c r="J102" s="55">
        <v>0</v>
      </c>
      <c r="K102" s="56">
        <v>0</v>
      </c>
      <c r="L102" s="55">
        <v>0</v>
      </c>
      <c r="M102" s="55">
        <v>0</v>
      </c>
      <c r="N102" s="55">
        <v>0</v>
      </c>
      <c r="O102" s="55">
        <v>532.183098524</v>
      </c>
      <c r="P102" s="55">
        <v>0</v>
      </c>
      <c r="Q102" s="55">
        <v>0</v>
      </c>
      <c r="R102" s="55">
        <v>0</v>
      </c>
      <c r="S102" s="112">
        <f t="shared" si="3"/>
        <v>532.183098524</v>
      </c>
      <c r="T102" s="51" t="s">
        <v>247</v>
      </c>
      <c r="U102" s="51">
        <v>1900</v>
      </c>
      <c r="V102" s="55">
        <v>0</v>
      </c>
      <c r="W102" s="55">
        <v>0</v>
      </c>
      <c r="X102" s="112">
        <f t="shared" si="4"/>
        <v>0</v>
      </c>
      <c r="Y102" s="55">
        <f t="shared" si="5"/>
        <v>532.183098524</v>
      </c>
      <c r="Z102" s="3"/>
    </row>
    <row r="103" spans="1:26" x14ac:dyDescent="0.3">
      <c r="A103" s="60" t="s">
        <v>23</v>
      </c>
      <c r="B103" s="60">
        <v>506232</v>
      </c>
      <c r="C103" s="60" t="s">
        <v>158</v>
      </c>
      <c r="D103" s="62" t="s">
        <v>159</v>
      </c>
      <c r="E103" s="64" t="s">
        <v>161</v>
      </c>
      <c r="F103" s="60"/>
      <c r="G103" s="60">
        <v>1237</v>
      </c>
      <c r="H103" s="60" t="s">
        <v>50</v>
      </c>
      <c r="I103" s="54">
        <v>821</v>
      </c>
      <c r="J103" s="55">
        <v>6752.204530680001</v>
      </c>
      <c r="K103" s="56">
        <v>1.1253674217800003</v>
      </c>
      <c r="L103" s="55">
        <v>0</v>
      </c>
      <c r="M103" s="55">
        <v>0</v>
      </c>
      <c r="N103" s="55">
        <v>0</v>
      </c>
      <c r="O103" s="55">
        <v>1735.3796691000002</v>
      </c>
      <c r="P103" s="55">
        <v>0</v>
      </c>
      <c r="Q103" s="55">
        <v>0</v>
      </c>
      <c r="R103" s="55">
        <v>0</v>
      </c>
      <c r="S103" s="112">
        <f t="shared" si="3"/>
        <v>8487.5841997800017</v>
      </c>
      <c r="T103" s="51" t="s">
        <v>807</v>
      </c>
      <c r="U103" s="51">
        <v>2016</v>
      </c>
      <c r="V103" s="55">
        <v>0</v>
      </c>
      <c r="W103" s="55">
        <v>0</v>
      </c>
      <c r="X103" s="112">
        <f t="shared" si="4"/>
        <v>0</v>
      </c>
      <c r="Y103" s="55">
        <f t="shared" si="5"/>
        <v>8487.5841997800017</v>
      </c>
      <c r="Z103" s="3"/>
    </row>
    <row r="104" spans="1:26" x14ac:dyDescent="0.3">
      <c r="A104" s="60" t="s">
        <v>23</v>
      </c>
      <c r="B104" s="60">
        <v>507410</v>
      </c>
      <c r="C104" s="60" t="s">
        <v>164</v>
      </c>
      <c r="D104" s="61" t="s">
        <v>160</v>
      </c>
      <c r="E104" s="60" t="s">
        <v>165</v>
      </c>
      <c r="F104" s="60"/>
      <c r="G104" s="60">
        <v>1024</v>
      </c>
      <c r="H104" s="60" t="s">
        <v>50</v>
      </c>
      <c r="I104" s="54">
        <v>834</v>
      </c>
      <c r="J104" s="55">
        <v>3912.4923448799996</v>
      </c>
      <c r="K104" s="56">
        <v>0.65208205747999992</v>
      </c>
      <c r="L104" s="55">
        <v>0</v>
      </c>
      <c r="M104" s="55">
        <v>0</v>
      </c>
      <c r="N104" s="55">
        <v>0</v>
      </c>
      <c r="O104" s="55">
        <v>1735.3796691000002</v>
      </c>
      <c r="P104" s="55">
        <v>0</v>
      </c>
      <c r="Q104" s="55">
        <v>67.78</v>
      </c>
      <c r="R104" s="55">
        <v>0</v>
      </c>
      <c r="S104" s="112">
        <f t="shared" si="3"/>
        <v>5715.6520139799995</v>
      </c>
      <c r="T104" s="51" t="s">
        <v>807</v>
      </c>
      <c r="U104" s="51">
        <v>2018</v>
      </c>
      <c r="V104" s="55">
        <v>0</v>
      </c>
      <c r="W104" s="55">
        <v>0</v>
      </c>
      <c r="X104" s="112">
        <f t="shared" si="4"/>
        <v>0</v>
      </c>
      <c r="Y104" s="55">
        <f t="shared" si="5"/>
        <v>5715.6520139799995</v>
      </c>
      <c r="Z104" s="3"/>
    </row>
    <row r="105" spans="1:26" x14ac:dyDescent="0.3">
      <c r="A105" s="60" t="s">
        <v>23</v>
      </c>
      <c r="B105" s="60">
        <v>508000</v>
      </c>
      <c r="C105" s="60" t="s">
        <v>166</v>
      </c>
      <c r="D105" s="61" t="s">
        <v>167</v>
      </c>
      <c r="E105" s="64" t="s">
        <v>168</v>
      </c>
      <c r="F105" s="60"/>
      <c r="G105" s="60">
        <v>1024</v>
      </c>
      <c r="H105" s="60" t="s">
        <v>50</v>
      </c>
      <c r="I105" s="54">
        <v>450</v>
      </c>
      <c r="J105" s="55">
        <v>3912.4923448799996</v>
      </c>
      <c r="K105" s="56">
        <v>0.65208205747999992</v>
      </c>
      <c r="L105" s="55">
        <v>0</v>
      </c>
      <c r="M105" s="55">
        <v>0</v>
      </c>
      <c r="N105" s="55">
        <v>0</v>
      </c>
      <c r="O105" s="55">
        <v>1735.3796691000002</v>
      </c>
      <c r="P105" s="55">
        <v>0</v>
      </c>
      <c r="Q105" s="55">
        <v>67.78</v>
      </c>
      <c r="R105" s="55">
        <v>0</v>
      </c>
      <c r="S105" s="112">
        <f t="shared" si="3"/>
        <v>5715.6520139799995</v>
      </c>
      <c r="T105" s="51" t="s">
        <v>807</v>
      </c>
      <c r="U105" s="51">
        <v>2018</v>
      </c>
      <c r="V105" s="55">
        <v>0</v>
      </c>
      <c r="W105" s="55">
        <v>0</v>
      </c>
      <c r="X105" s="112">
        <f t="shared" si="4"/>
        <v>0</v>
      </c>
      <c r="Y105" s="55">
        <f t="shared" si="5"/>
        <v>5715.6520139799995</v>
      </c>
      <c r="Z105" s="3"/>
    </row>
    <row r="106" spans="1:26" x14ac:dyDescent="0.3">
      <c r="A106" s="60" t="s">
        <v>23</v>
      </c>
      <c r="B106" s="60">
        <v>504000</v>
      </c>
      <c r="C106" s="60" t="s">
        <v>145</v>
      </c>
      <c r="D106" s="61" t="s">
        <v>146</v>
      </c>
      <c r="E106" s="64" t="s">
        <v>149</v>
      </c>
      <c r="F106" s="60"/>
      <c r="G106" s="60">
        <v>1031</v>
      </c>
      <c r="H106" s="60" t="s">
        <v>50</v>
      </c>
      <c r="I106" s="54">
        <v>480</v>
      </c>
      <c r="J106" s="55">
        <v>4101.8064906</v>
      </c>
      <c r="K106" s="56">
        <v>0.6836344151</v>
      </c>
      <c r="L106" s="55">
        <v>0</v>
      </c>
      <c r="M106" s="55">
        <v>0</v>
      </c>
      <c r="N106" s="55">
        <v>0</v>
      </c>
      <c r="O106" s="55">
        <v>1735.3796691000002</v>
      </c>
      <c r="P106" s="55">
        <v>0</v>
      </c>
      <c r="Q106" s="55">
        <v>0</v>
      </c>
      <c r="R106" s="55">
        <v>0</v>
      </c>
      <c r="S106" s="112">
        <f t="shared" si="3"/>
        <v>5837.1861597000006</v>
      </c>
      <c r="T106" s="51" t="s">
        <v>76</v>
      </c>
      <c r="U106" s="51">
        <v>2018</v>
      </c>
      <c r="V106" s="55">
        <v>0</v>
      </c>
      <c r="W106" s="55">
        <v>0</v>
      </c>
      <c r="X106" s="112">
        <f t="shared" si="4"/>
        <v>0</v>
      </c>
      <c r="Y106" s="55">
        <f t="shared" si="5"/>
        <v>5837.1861597000006</v>
      </c>
      <c r="Z106" s="3"/>
    </row>
    <row r="107" spans="1:26" s="111" customFormat="1" x14ac:dyDescent="0.3">
      <c r="A107" s="60" t="s">
        <v>23</v>
      </c>
      <c r="B107" s="60" t="s">
        <v>180</v>
      </c>
      <c r="C107" s="60" t="s">
        <v>181</v>
      </c>
      <c r="D107" s="61" t="s">
        <v>182</v>
      </c>
      <c r="E107" s="64">
        <v>121035</v>
      </c>
      <c r="F107" s="60"/>
      <c r="G107" s="60">
        <v>1212</v>
      </c>
      <c r="H107" s="60" t="s">
        <v>50</v>
      </c>
      <c r="I107" s="54">
        <v>2835</v>
      </c>
      <c r="J107" s="55">
        <v>4606.6442125200001</v>
      </c>
      <c r="K107" s="56">
        <v>0.76777403542</v>
      </c>
      <c r="L107" s="55">
        <v>0</v>
      </c>
      <c r="M107" s="55">
        <v>0</v>
      </c>
      <c r="N107" s="55">
        <v>0</v>
      </c>
      <c r="O107" s="55">
        <v>1735.3796691000002</v>
      </c>
      <c r="P107" s="55">
        <v>1844.8495066116723</v>
      </c>
      <c r="Q107" s="55">
        <v>0</v>
      </c>
      <c r="R107" s="55">
        <v>301.5744051056285</v>
      </c>
      <c r="S107" s="112">
        <f t="shared" si="3"/>
        <v>8488.4477933373018</v>
      </c>
      <c r="T107" s="51" t="s">
        <v>81</v>
      </c>
      <c r="U107" s="51">
        <v>2023</v>
      </c>
      <c r="V107" s="55">
        <v>3584.2139999999999</v>
      </c>
      <c r="W107" s="55">
        <v>0</v>
      </c>
      <c r="X107" s="112">
        <f t="shared" si="4"/>
        <v>3584.2139999999999</v>
      </c>
      <c r="Y107" s="55">
        <f t="shared" si="5"/>
        <v>12072.661793337302</v>
      </c>
    </row>
    <row r="108" spans="1:26" x14ac:dyDescent="0.3">
      <c r="A108" s="60" t="s">
        <v>23</v>
      </c>
      <c r="B108" s="60" t="s">
        <v>180</v>
      </c>
      <c r="C108" s="60" t="s">
        <v>181</v>
      </c>
      <c r="D108" s="62" t="s">
        <v>182</v>
      </c>
      <c r="E108" s="60">
        <v>131010</v>
      </c>
      <c r="F108" s="60"/>
      <c r="G108" s="60">
        <v>1212</v>
      </c>
      <c r="H108" s="60" t="s">
        <v>50</v>
      </c>
      <c r="I108" s="54">
        <v>4737</v>
      </c>
      <c r="J108" s="55">
        <v>4606.6442125200001</v>
      </c>
      <c r="K108" s="56">
        <v>0.76777403542</v>
      </c>
      <c r="L108" s="55">
        <v>0</v>
      </c>
      <c r="M108" s="55">
        <v>0</v>
      </c>
      <c r="N108" s="55">
        <v>0</v>
      </c>
      <c r="O108" s="55">
        <v>1735.3796691000002</v>
      </c>
      <c r="P108" s="55">
        <v>0</v>
      </c>
      <c r="Q108" s="55">
        <v>0</v>
      </c>
      <c r="R108" s="55">
        <v>301.5744051056285</v>
      </c>
      <c r="S108" s="112">
        <f t="shared" si="3"/>
        <v>6643.5982867256289</v>
      </c>
      <c r="T108" s="51" t="s">
        <v>81</v>
      </c>
      <c r="U108" s="51">
        <v>2023</v>
      </c>
      <c r="V108" s="55">
        <v>3584.2139999999999</v>
      </c>
      <c r="W108" s="55">
        <v>0</v>
      </c>
      <c r="X108" s="112">
        <f t="shared" si="4"/>
        <v>3584.2139999999999</v>
      </c>
      <c r="Y108" s="55">
        <f t="shared" si="5"/>
        <v>10227.812286725628</v>
      </c>
      <c r="Z108" s="3"/>
    </row>
    <row r="109" spans="1:26" x14ac:dyDescent="0.3">
      <c r="A109" s="60" t="s">
        <v>23</v>
      </c>
      <c r="B109" s="60">
        <v>504000</v>
      </c>
      <c r="C109" s="60" t="s">
        <v>145</v>
      </c>
      <c r="D109" s="61" t="s">
        <v>146</v>
      </c>
      <c r="E109" s="60">
        <v>151071</v>
      </c>
      <c r="F109" s="60"/>
      <c r="G109" s="60">
        <v>1212</v>
      </c>
      <c r="H109" s="60" t="s">
        <v>50</v>
      </c>
      <c r="I109" s="54">
        <v>2174</v>
      </c>
      <c r="J109" s="55">
        <v>4606.6442125200001</v>
      </c>
      <c r="K109" s="56">
        <v>0.76777403542</v>
      </c>
      <c r="L109" s="55">
        <v>0</v>
      </c>
      <c r="M109" s="55">
        <v>0</v>
      </c>
      <c r="N109" s="55">
        <v>0</v>
      </c>
      <c r="O109" s="55">
        <v>1735.3796691000002</v>
      </c>
      <c r="P109" s="55">
        <v>0</v>
      </c>
      <c r="Q109" s="55">
        <v>0</v>
      </c>
      <c r="R109" s="55">
        <v>301.5744051056285</v>
      </c>
      <c r="S109" s="112">
        <f t="shared" si="3"/>
        <v>6643.5982867256289</v>
      </c>
      <c r="T109" s="51" t="s">
        <v>81</v>
      </c>
      <c r="U109" s="51">
        <v>2025</v>
      </c>
      <c r="V109" s="55">
        <v>3584.2139999999999</v>
      </c>
      <c r="W109" s="55">
        <v>0</v>
      </c>
      <c r="X109" s="112">
        <f t="shared" si="4"/>
        <v>3584.2139999999999</v>
      </c>
      <c r="Y109" s="55">
        <f t="shared" si="5"/>
        <v>10227.812286725628</v>
      </c>
      <c r="Z109" s="3"/>
    </row>
    <row r="110" spans="1:26" x14ac:dyDescent="0.3">
      <c r="A110" s="60" t="s">
        <v>23</v>
      </c>
      <c r="B110" s="60">
        <v>505601</v>
      </c>
      <c r="C110" s="60" t="s">
        <v>150</v>
      </c>
      <c r="D110" s="61" t="s">
        <v>151</v>
      </c>
      <c r="E110" s="60">
        <v>171065</v>
      </c>
      <c r="F110" s="60"/>
      <c r="G110" s="60">
        <v>3007</v>
      </c>
      <c r="H110" s="60" t="s">
        <v>87</v>
      </c>
      <c r="I110" s="54">
        <v>0</v>
      </c>
      <c r="J110" s="55">
        <v>0</v>
      </c>
      <c r="K110" s="56">
        <v>0</v>
      </c>
      <c r="L110" s="55">
        <v>0</v>
      </c>
      <c r="M110" s="55">
        <v>864.05866946268793</v>
      </c>
      <c r="N110" s="55">
        <v>0</v>
      </c>
      <c r="O110" s="55">
        <v>532.183098524</v>
      </c>
      <c r="P110" s="55">
        <v>0</v>
      </c>
      <c r="Q110" s="55">
        <v>0</v>
      </c>
      <c r="R110" s="55">
        <v>0</v>
      </c>
      <c r="S110" s="112">
        <f t="shared" si="3"/>
        <v>1396.241767986688</v>
      </c>
      <c r="T110" s="51" t="s">
        <v>247</v>
      </c>
      <c r="U110" s="51">
        <v>1900</v>
      </c>
      <c r="V110" s="55">
        <v>0</v>
      </c>
      <c r="W110" s="55">
        <v>0</v>
      </c>
      <c r="X110" s="112">
        <f t="shared" si="4"/>
        <v>0</v>
      </c>
      <c r="Y110" s="55">
        <f t="shared" si="5"/>
        <v>1396.241767986688</v>
      </c>
      <c r="Z110" s="3"/>
    </row>
    <row r="111" spans="1:26" x14ac:dyDescent="0.3">
      <c r="A111" s="60" t="s">
        <v>23</v>
      </c>
      <c r="B111" s="60">
        <v>505601</v>
      </c>
      <c r="C111" s="60" t="s">
        <v>150</v>
      </c>
      <c r="D111" s="62" t="s">
        <v>151</v>
      </c>
      <c r="E111" s="60">
        <v>171066</v>
      </c>
      <c r="F111" s="60"/>
      <c r="G111" s="60">
        <v>3007</v>
      </c>
      <c r="H111" s="60" t="s">
        <v>87</v>
      </c>
      <c r="I111" s="54">
        <v>0</v>
      </c>
      <c r="J111" s="55">
        <v>0</v>
      </c>
      <c r="K111" s="56">
        <v>0</v>
      </c>
      <c r="L111" s="55">
        <v>0</v>
      </c>
      <c r="M111" s="55">
        <v>752.66140105120439</v>
      </c>
      <c r="N111" s="55">
        <v>0</v>
      </c>
      <c r="O111" s="55">
        <v>532.183098524</v>
      </c>
      <c r="P111" s="55">
        <v>0</v>
      </c>
      <c r="Q111" s="55">
        <v>0</v>
      </c>
      <c r="R111" s="55">
        <v>0</v>
      </c>
      <c r="S111" s="112">
        <f t="shared" si="3"/>
        <v>1284.8444995752043</v>
      </c>
      <c r="T111" s="51" t="s">
        <v>247</v>
      </c>
      <c r="U111" s="51">
        <v>1900</v>
      </c>
      <c r="V111" s="55">
        <v>0</v>
      </c>
      <c r="W111" s="55">
        <v>0</v>
      </c>
      <c r="X111" s="112">
        <f t="shared" si="4"/>
        <v>0</v>
      </c>
      <c r="Y111" s="55">
        <f t="shared" si="5"/>
        <v>1284.8444995752043</v>
      </c>
      <c r="Z111" s="3"/>
    </row>
    <row r="112" spans="1:26" x14ac:dyDescent="0.3">
      <c r="A112" s="60" t="s">
        <v>23</v>
      </c>
      <c r="B112" s="60">
        <v>502700</v>
      </c>
      <c r="C112" s="60" t="s">
        <v>141</v>
      </c>
      <c r="D112" s="61" t="s">
        <v>142</v>
      </c>
      <c r="E112" s="60">
        <v>181010</v>
      </c>
      <c r="F112" s="60"/>
      <c r="G112" s="60">
        <v>1020</v>
      </c>
      <c r="H112" s="60" t="s">
        <v>50</v>
      </c>
      <c r="I112" s="54">
        <v>1323</v>
      </c>
      <c r="J112" s="55">
        <v>3786.2829143999993</v>
      </c>
      <c r="K112" s="56">
        <v>0.63104715239999987</v>
      </c>
      <c r="L112" s="55">
        <v>0</v>
      </c>
      <c r="M112" s="55">
        <v>0</v>
      </c>
      <c r="N112" s="55">
        <v>0</v>
      </c>
      <c r="O112" s="55">
        <v>1735.3796691000002</v>
      </c>
      <c r="P112" s="55">
        <v>0</v>
      </c>
      <c r="Q112" s="55">
        <v>0</v>
      </c>
      <c r="R112" s="55">
        <v>205.41644969836037</v>
      </c>
      <c r="S112" s="112">
        <f t="shared" si="3"/>
        <v>5727.0790331983599</v>
      </c>
      <c r="T112" s="51" t="s">
        <v>81</v>
      </c>
      <c r="U112" s="51">
        <v>2028</v>
      </c>
      <c r="V112" s="55">
        <v>2441.3760000000002</v>
      </c>
      <c r="W112" s="55">
        <v>93.198906000000008</v>
      </c>
      <c r="X112" s="112">
        <f t="shared" si="4"/>
        <v>2534.5749060000003</v>
      </c>
      <c r="Y112" s="55">
        <f t="shared" si="5"/>
        <v>8261.6539391983606</v>
      </c>
      <c r="Z112" s="3"/>
    </row>
    <row r="113" spans="1:26" x14ac:dyDescent="0.3">
      <c r="A113" s="60" t="s">
        <v>23</v>
      </c>
      <c r="B113" s="60" t="s">
        <v>180</v>
      </c>
      <c r="C113" s="60" t="s">
        <v>181</v>
      </c>
      <c r="D113" s="61" t="s">
        <v>182</v>
      </c>
      <c r="E113" s="60">
        <v>181011</v>
      </c>
      <c r="F113" s="60"/>
      <c r="G113" s="60">
        <v>1020</v>
      </c>
      <c r="H113" s="60" t="s">
        <v>50</v>
      </c>
      <c r="I113" s="54">
        <v>2035</v>
      </c>
      <c r="J113" s="55">
        <v>3786.2829143999993</v>
      </c>
      <c r="K113" s="56">
        <v>0.63104715239999987</v>
      </c>
      <c r="L113" s="55">
        <v>0</v>
      </c>
      <c r="M113" s="55">
        <v>0</v>
      </c>
      <c r="N113" s="55">
        <v>0</v>
      </c>
      <c r="O113" s="55">
        <v>1735.3796691000002</v>
      </c>
      <c r="P113" s="55">
        <v>0</v>
      </c>
      <c r="Q113" s="55">
        <v>0</v>
      </c>
      <c r="R113" s="55">
        <v>205.41644969836037</v>
      </c>
      <c r="S113" s="112">
        <f t="shared" si="3"/>
        <v>5727.0790331983599</v>
      </c>
      <c r="T113" s="51" t="s">
        <v>81</v>
      </c>
      <c r="U113" s="51">
        <v>2028</v>
      </c>
      <c r="V113" s="55">
        <v>2441.3760000000002</v>
      </c>
      <c r="W113" s="55">
        <v>93.198906000000008</v>
      </c>
      <c r="X113" s="112">
        <f t="shared" si="4"/>
        <v>2534.5749060000003</v>
      </c>
      <c r="Y113" s="55">
        <f t="shared" si="5"/>
        <v>8261.6539391983606</v>
      </c>
      <c r="Z113" s="3"/>
    </row>
    <row r="114" spans="1:26" x14ac:dyDescent="0.3">
      <c r="A114" s="60" t="s">
        <v>23</v>
      </c>
      <c r="B114" s="60">
        <v>502700</v>
      </c>
      <c r="C114" s="60" t="s">
        <v>141</v>
      </c>
      <c r="D114" s="61" t="s">
        <v>142</v>
      </c>
      <c r="E114" s="60">
        <v>181012</v>
      </c>
      <c r="F114" s="60"/>
      <c r="G114" s="60">
        <v>1020</v>
      </c>
      <c r="H114" s="60" t="s">
        <v>50</v>
      </c>
      <c r="I114" s="54">
        <v>1869</v>
      </c>
      <c r="J114" s="55">
        <v>3786.2829143999993</v>
      </c>
      <c r="K114" s="56">
        <v>0.63104715239999987</v>
      </c>
      <c r="L114" s="55">
        <v>0</v>
      </c>
      <c r="M114" s="55">
        <v>0</v>
      </c>
      <c r="N114" s="55">
        <v>0</v>
      </c>
      <c r="O114" s="55">
        <v>1735.3796691000002</v>
      </c>
      <c r="P114" s="55">
        <v>0</v>
      </c>
      <c r="Q114" s="55">
        <v>0</v>
      </c>
      <c r="R114" s="55">
        <v>205.41644969836037</v>
      </c>
      <c r="S114" s="112">
        <f t="shared" si="3"/>
        <v>5727.0790331983599</v>
      </c>
      <c r="T114" s="51" t="s">
        <v>81</v>
      </c>
      <c r="U114" s="51">
        <v>2028</v>
      </c>
      <c r="V114" s="55">
        <v>2441.3760000000002</v>
      </c>
      <c r="W114" s="55">
        <v>93.198906000000008</v>
      </c>
      <c r="X114" s="112">
        <f t="shared" si="4"/>
        <v>2534.5749060000003</v>
      </c>
      <c r="Y114" s="55">
        <f t="shared" si="5"/>
        <v>8261.6539391983606</v>
      </c>
      <c r="Z114" s="3"/>
    </row>
    <row r="115" spans="1:26" x14ac:dyDescent="0.3">
      <c r="A115" s="60" t="s">
        <v>23</v>
      </c>
      <c r="B115" s="60">
        <v>504000</v>
      </c>
      <c r="C115" s="60" t="s">
        <v>145</v>
      </c>
      <c r="D115" s="61" t="s">
        <v>146</v>
      </c>
      <c r="E115" s="60">
        <v>181013</v>
      </c>
      <c r="F115" s="60"/>
      <c r="G115" s="60">
        <v>1020</v>
      </c>
      <c r="H115" s="60" t="s">
        <v>50</v>
      </c>
      <c r="I115" s="54">
        <v>996</v>
      </c>
      <c r="J115" s="55">
        <v>3786.2829143999993</v>
      </c>
      <c r="K115" s="56">
        <v>0.63104715239999987</v>
      </c>
      <c r="L115" s="55">
        <v>0</v>
      </c>
      <c r="M115" s="55">
        <v>0</v>
      </c>
      <c r="N115" s="55">
        <v>0</v>
      </c>
      <c r="O115" s="55">
        <v>1735.3796691000002</v>
      </c>
      <c r="P115" s="55">
        <v>0</v>
      </c>
      <c r="Q115" s="55">
        <v>0</v>
      </c>
      <c r="R115" s="55">
        <v>205.41644969836037</v>
      </c>
      <c r="S115" s="112">
        <f t="shared" si="3"/>
        <v>5727.0790331983599</v>
      </c>
      <c r="T115" s="51" t="s">
        <v>81</v>
      </c>
      <c r="U115" s="51">
        <v>2028</v>
      </c>
      <c r="V115" s="55">
        <v>2441.3760000000002</v>
      </c>
      <c r="W115" s="55">
        <v>93.198906000000008</v>
      </c>
      <c r="X115" s="112">
        <f t="shared" si="4"/>
        <v>2534.5749060000003</v>
      </c>
      <c r="Y115" s="55">
        <f t="shared" si="5"/>
        <v>8261.6539391983606</v>
      </c>
      <c r="Z115" s="3"/>
    </row>
    <row r="116" spans="1:26" x14ac:dyDescent="0.3">
      <c r="A116" s="60" t="s">
        <v>23</v>
      </c>
      <c r="B116" s="60">
        <v>508000</v>
      </c>
      <c r="C116" s="60" t="s">
        <v>166</v>
      </c>
      <c r="D116" s="62" t="s">
        <v>167</v>
      </c>
      <c r="E116" s="60">
        <v>191002</v>
      </c>
      <c r="F116" s="60"/>
      <c r="G116" s="60">
        <v>1024</v>
      </c>
      <c r="H116" s="60" t="s">
        <v>50</v>
      </c>
      <c r="I116" s="54">
        <v>3662</v>
      </c>
      <c r="J116" s="55">
        <v>3912.4923448799996</v>
      </c>
      <c r="K116" s="56">
        <v>0.65208205747999992</v>
      </c>
      <c r="L116" s="55">
        <v>0</v>
      </c>
      <c r="M116" s="55">
        <v>0</v>
      </c>
      <c r="N116" s="55">
        <v>0</v>
      </c>
      <c r="O116" s="55">
        <v>1735.3796691000002</v>
      </c>
      <c r="P116" s="55">
        <v>0</v>
      </c>
      <c r="Q116" s="55">
        <v>0</v>
      </c>
      <c r="R116" s="55">
        <v>222.97117180268452</v>
      </c>
      <c r="S116" s="112">
        <f t="shared" si="3"/>
        <v>5870.8431857826845</v>
      </c>
      <c r="T116" s="51" t="s">
        <v>81</v>
      </c>
      <c r="U116" s="51">
        <v>2029</v>
      </c>
      <c r="V116" s="55">
        <v>2650.0140000000001</v>
      </c>
      <c r="W116" s="55">
        <v>43.533208992600009</v>
      </c>
      <c r="X116" s="112">
        <f t="shared" si="4"/>
        <v>2693.5472089926002</v>
      </c>
      <c r="Y116" s="55">
        <f t="shared" si="5"/>
        <v>8564.3903947752842</v>
      </c>
      <c r="Z116" s="3"/>
    </row>
    <row r="117" spans="1:26" x14ac:dyDescent="0.3">
      <c r="A117" s="60" t="s">
        <v>23</v>
      </c>
      <c r="B117" s="60">
        <v>508300</v>
      </c>
      <c r="C117" s="60" t="s">
        <v>171</v>
      </c>
      <c r="D117" s="62" t="s">
        <v>172</v>
      </c>
      <c r="E117" s="60">
        <v>191013</v>
      </c>
      <c r="F117" s="60"/>
      <c r="G117" s="60">
        <v>1212</v>
      </c>
      <c r="H117" s="60" t="s">
        <v>50</v>
      </c>
      <c r="I117" s="54">
        <v>4779</v>
      </c>
      <c r="J117" s="55">
        <v>4606.6442125200001</v>
      </c>
      <c r="K117" s="56">
        <v>0.76777403542</v>
      </c>
      <c r="L117" s="55">
        <v>0</v>
      </c>
      <c r="M117" s="55">
        <v>0</v>
      </c>
      <c r="N117" s="55">
        <v>0</v>
      </c>
      <c r="O117" s="55">
        <v>1735.3796691000002</v>
      </c>
      <c r="P117" s="55">
        <v>0</v>
      </c>
      <c r="Q117" s="55">
        <v>67.78</v>
      </c>
      <c r="R117" s="55">
        <v>208.03655747512516</v>
      </c>
      <c r="S117" s="112">
        <f t="shared" si="3"/>
        <v>6617.8404390951255</v>
      </c>
      <c r="T117" s="51" t="s">
        <v>81</v>
      </c>
      <c r="U117" s="51">
        <v>2029</v>
      </c>
      <c r="V117" s="55">
        <v>2472.5160000000001</v>
      </c>
      <c r="W117" s="55">
        <v>43.533208992600009</v>
      </c>
      <c r="X117" s="112">
        <f t="shared" si="4"/>
        <v>2516.0492089926001</v>
      </c>
      <c r="Y117" s="55">
        <f t="shared" si="5"/>
        <v>9133.8896480877265</v>
      </c>
      <c r="Z117" s="3"/>
    </row>
    <row r="118" spans="1:26" x14ac:dyDescent="0.3">
      <c r="A118" s="60" t="s">
        <v>23</v>
      </c>
      <c r="B118" s="60">
        <v>508300</v>
      </c>
      <c r="C118" s="60" t="s">
        <v>171</v>
      </c>
      <c r="D118" s="61" t="s">
        <v>172</v>
      </c>
      <c r="E118" s="60">
        <v>191014</v>
      </c>
      <c r="F118" s="60"/>
      <c r="G118" s="60">
        <v>1212</v>
      </c>
      <c r="H118" s="60" t="s">
        <v>50</v>
      </c>
      <c r="I118" s="54">
        <v>3117</v>
      </c>
      <c r="J118" s="55">
        <v>4606.6442125200001</v>
      </c>
      <c r="K118" s="56">
        <v>0.76777403542</v>
      </c>
      <c r="L118" s="55">
        <v>0</v>
      </c>
      <c r="M118" s="55">
        <v>0</v>
      </c>
      <c r="N118" s="55">
        <v>0</v>
      </c>
      <c r="O118" s="55">
        <v>1735.3796691000002</v>
      </c>
      <c r="P118" s="55">
        <v>0</v>
      </c>
      <c r="Q118" s="55">
        <v>67.78</v>
      </c>
      <c r="R118" s="55">
        <v>208.03655747512516</v>
      </c>
      <c r="S118" s="112">
        <f t="shared" si="3"/>
        <v>6617.8404390951255</v>
      </c>
      <c r="T118" s="51" t="s">
        <v>81</v>
      </c>
      <c r="U118" s="51">
        <v>2029</v>
      </c>
      <c r="V118" s="55">
        <v>2472.5160000000001</v>
      </c>
      <c r="W118" s="55">
        <v>72.555348321000011</v>
      </c>
      <c r="X118" s="112">
        <f t="shared" si="4"/>
        <v>2545.0713483210002</v>
      </c>
      <c r="Y118" s="55">
        <f t="shared" si="5"/>
        <v>9162.9117874161257</v>
      </c>
      <c r="Z118" s="3"/>
    </row>
    <row r="119" spans="1:26" x14ac:dyDescent="0.3">
      <c r="A119" s="60" t="s">
        <v>23</v>
      </c>
      <c r="B119" s="60">
        <v>508300</v>
      </c>
      <c r="C119" s="60" t="s">
        <v>171</v>
      </c>
      <c r="D119" s="61" t="s">
        <v>172</v>
      </c>
      <c r="E119" s="60">
        <v>191015</v>
      </c>
      <c r="F119" s="60"/>
      <c r="G119" s="60">
        <v>1212</v>
      </c>
      <c r="H119" s="60" t="s">
        <v>50</v>
      </c>
      <c r="I119" s="54">
        <v>5160</v>
      </c>
      <c r="J119" s="55">
        <v>4606.6442125200001</v>
      </c>
      <c r="K119" s="56">
        <v>0.76777403542</v>
      </c>
      <c r="L119" s="55">
        <v>0</v>
      </c>
      <c r="M119" s="55">
        <v>0</v>
      </c>
      <c r="N119" s="55">
        <v>0</v>
      </c>
      <c r="O119" s="55">
        <v>1735.3796691000002</v>
      </c>
      <c r="P119" s="55">
        <v>0</v>
      </c>
      <c r="Q119" s="55">
        <v>67.78</v>
      </c>
      <c r="R119" s="55">
        <v>208.03655747512516</v>
      </c>
      <c r="S119" s="112">
        <f t="shared" si="3"/>
        <v>6617.8404390951255</v>
      </c>
      <c r="T119" s="51" t="s">
        <v>81</v>
      </c>
      <c r="U119" s="51">
        <v>2029</v>
      </c>
      <c r="V119" s="55">
        <v>2472.5160000000001</v>
      </c>
      <c r="W119" s="55">
        <v>43.533208992600009</v>
      </c>
      <c r="X119" s="112">
        <f t="shared" si="4"/>
        <v>2516.0492089926001</v>
      </c>
      <c r="Y119" s="55">
        <f t="shared" si="5"/>
        <v>9133.8896480877265</v>
      </c>
      <c r="Z119" s="3"/>
    </row>
    <row r="120" spans="1:26" x14ac:dyDescent="0.3">
      <c r="A120" s="60" t="s">
        <v>23</v>
      </c>
      <c r="B120" s="60">
        <v>508000</v>
      </c>
      <c r="C120" s="60" t="s">
        <v>166</v>
      </c>
      <c r="D120" s="62" t="s">
        <v>167</v>
      </c>
      <c r="E120" s="60">
        <v>191016</v>
      </c>
      <c r="F120" s="60"/>
      <c r="G120" s="60">
        <v>1212</v>
      </c>
      <c r="H120" s="60" t="s">
        <v>50</v>
      </c>
      <c r="I120" s="54">
        <v>4626</v>
      </c>
      <c r="J120" s="55">
        <v>4606.6442125200001</v>
      </c>
      <c r="K120" s="56">
        <v>0.76777403542</v>
      </c>
      <c r="L120" s="55">
        <v>0</v>
      </c>
      <c r="M120" s="55">
        <v>0</v>
      </c>
      <c r="N120" s="55">
        <v>0</v>
      </c>
      <c r="O120" s="55">
        <v>1735.3796691000002</v>
      </c>
      <c r="P120" s="55">
        <v>0</v>
      </c>
      <c r="Q120" s="55">
        <v>67.78</v>
      </c>
      <c r="R120" s="55">
        <v>229.25943046692004</v>
      </c>
      <c r="S120" s="112">
        <f t="shared" si="3"/>
        <v>6639.0633120869206</v>
      </c>
      <c r="T120" s="51" t="s">
        <v>81</v>
      </c>
      <c r="U120" s="51">
        <v>2029</v>
      </c>
      <c r="V120" s="55">
        <v>2724.75</v>
      </c>
      <c r="W120" s="55">
        <v>43.533208992600009</v>
      </c>
      <c r="X120" s="112">
        <f t="shared" si="4"/>
        <v>2768.2832089926001</v>
      </c>
      <c r="Y120" s="55">
        <f t="shared" si="5"/>
        <v>9407.3465210795202</v>
      </c>
      <c r="Z120" s="3"/>
    </row>
    <row r="121" spans="1:26" x14ac:dyDescent="0.3">
      <c r="A121" s="60" t="s">
        <v>23</v>
      </c>
      <c r="B121" s="60">
        <v>507410</v>
      </c>
      <c r="C121" s="60" t="s">
        <v>164</v>
      </c>
      <c r="D121" s="62" t="s">
        <v>160</v>
      </c>
      <c r="E121" s="60">
        <v>191017</v>
      </c>
      <c r="F121" s="60"/>
      <c r="G121" s="60">
        <v>1212</v>
      </c>
      <c r="H121" s="60" t="s">
        <v>50</v>
      </c>
      <c r="I121" s="54">
        <v>6381</v>
      </c>
      <c r="J121" s="55">
        <v>4606.6442125200001</v>
      </c>
      <c r="K121" s="56">
        <v>0.76777403542</v>
      </c>
      <c r="L121" s="55">
        <v>292.52190749502</v>
      </c>
      <c r="M121" s="55">
        <v>0</v>
      </c>
      <c r="N121" s="55">
        <v>0</v>
      </c>
      <c r="O121" s="55">
        <v>1735.3796691000002</v>
      </c>
      <c r="P121" s="55">
        <v>0</v>
      </c>
      <c r="Q121" s="55">
        <v>67.78</v>
      </c>
      <c r="R121" s="55">
        <v>229.25943046692004</v>
      </c>
      <c r="S121" s="112">
        <f t="shared" si="3"/>
        <v>6931.5852195819407</v>
      </c>
      <c r="T121" s="51" t="s">
        <v>81</v>
      </c>
      <c r="U121" s="51">
        <v>2029</v>
      </c>
      <c r="V121" s="55">
        <v>2724.75</v>
      </c>
      <c r="W121" s="55">
        <v>43.533208992600009</v>
      </c>
      <c r="X121" s="112">
        <f t="shared" si="4"/>
        <v>2768.2832089926001</v>
      </c>
      <c r="Y121" s="55">
        <f t="shared" si="5"/>
        <v>9699.8684285745403</v>
      </c>
      <c r="Z121" s="3"/>
    </row>
    <row r="122" spans="1:26" x14ac:dyDescent="0.3">
      <c r="A122" s="60" t="s">
        <v>23</v>
      </c>
      <c r="B122" s="60">
        <v>505601</v>
      </c>
      <c r="C122" s="60" t="s">
        <v>150</v>
      </c>
      <c r="D122" s="61" t="s">
        <v>151</v>
      </c>
      <c r="E122" s="60">
        <v>191043</v>
      </c>
      <c r="F122" s="60"/>
      <c r="G122" s="60">
        <v>1247</v>
      </c>
      <c r="H122" s="60" t="s">
        <v>50</v>
      </c>
      <c r="I122" s="54">
        <v>2019</v>
      </c>
      <c r="J122" s="55">
        <v>6373.5762392400002</v>
      </c>
      <c r="K122" s="56">
        <v>1.0622627065400001</v>
      </c>
      <c r="L122" s="55">
        <v>0</v>
      </c>
      <c r="M122" s="55">
        <v>0</v>
      </c>
      <c r="N122" s="55">
        <v>0</v>
      </c>
      <c r="O122" s="55">
        <v>1735.3796691000002</v>
      </c>
      <c r="P122" s="55">
        <v>667.75252211547559</v>
      </c>
      <c r="Q122" s="55">
        <v>0</v>
      </c>
      <c r="R122" s="55">
        <v>633.28004964405227</v>
      </c>
      <c r="S122" s="112">
        <f t="shared" si="3"/>
        <v>9409.9884800995278</v>
      </c>
      <c r="T122" s="51" t="s">
        <v>81</v>
      </c>
      <c r="U122" s="51">
        <v>2026</v>
      </c>
      <c r="V122" s="55">
        <v>7526.5380000000005</v>
      </c>
      <c r="W122" s="55">
        <v>1203.4052999999999</v>
      </c>
      <c r="X122" s="112">
        <f t="shared" si="4"/>
        <v>8729.9433000000008</v>
      </c>
      <c r="Y122" s="55">
        <f t="shared" si="5"/>
        <v>18139.931780099527</v>
      </c>
      <c r="Z122" s="3"/>
    </row>
    <row r="123" spans="1:26" x14ac:dyDescent="0.3">
      <c r="A123" s="60" t="s">
        <v>23</v>
      </c>
      <c r="B123" s="60">
        <v>505601</v>
      </c>
      <c r="C123" s="60" t="s">
        <v>150</v>
      </c>
      <c r="D123" s="61" t="s">
        <v>151</v>
      </c>
      <c r="E123" s="60">
        <v>191044</v>
      </c>
      <c r="F123" s="60"/>
      <c r="G123" s="60">
        <v>1247</v>
      </c>
      <c r="H123" s="60" t="s">
        <v>50</v>
      </c>
      <c r="I123" s="54">
        <v>6143</v>
      </c>
      <c r="J123" s="55">
        <v>6373.5762392400002</v>
      </c>
      <c r="K123" s="56">
        <v>1.0622627065400001</v>
      </c>
      <c r="L123" s="55">
        <v>151.90356703522002</v>
      </c>
      <c r="M123" s="55">
        <v>0</v>
      </c>
      <c r="N123" s="55">
        <v>0</v>
      </c>
      <c r="O123" s="55">
        <v>1735.3796691000002</v>
      </c>
      <c r="P123" s="55">
        <v>0</v>
      </c>
      <c r="Q123" s="55">
        <v>0</v>
      </c>
      <c r="R123" s="55">
        <v>633.28004964405227</v>
      </c>
      <c r="S123" s="112">
        <f t="shared" si="3"/>
        <v>8894.1395250192727</v>
      </c>
      <c r="T123" s="51" t="s">
        <v>81</v>
      </c>
      <c r="U123" s="51">
        <v>2027</v>
      </c>
      <c r="V123" s="55">
        <v>7526.5380000000005</v>
      </c>
      <c r="W123" s="55">
        <v>1483.2848314800001</v>
      </c>
      <c r="X123" s="112">
        <f t="shared" si="4"/>
        <v>9009.8228314799999</v>
      </c>
      <c r="Y123" s="55">
        <f t="shared" si="5"/>
        <v>17903.962356499273</v>
      </c>
      <c r="Z123" s="3"/>
    </row>
    <row r="124" spans="1:26" x14ac:dyDescent="0.3">
      <c r="A124" s="60" t="s">
        <v>23</v>
      </c>
      <c r="B124" s="60">
        <v>508000</v>
      </c>
      <c r="C124" s="60" t="s">
        <v>166</v>
      </c>
      <c r="D124" s="61" t="s">
        <v>167</v>
      </c>
      <c r="E124" s="60">
        <v>191046</v>
      </c>
      <c r="F124" s="60"/>
      <c r="G124" s="60">
        <v>1212</v>
      </c>
      <c r="H124" s="60" t="s">
        <v>50</v>
      </c>
      <c r="I124" s="54">
        <v>6097</v>
      </c>
      <c r="J124" s="55">
        <v>4606.6442125200001</v>
      </c>
      <c r="K124" s="56">
        <v>0.76777403542</v>
      </c>
      <c r="L124" s="55">
        <v>74.474081435740004</v>
      </c>
      <c r="M124" s="55">
        <v>0</v>
      </c>
      <c r="N124" s="55">
        <v>0</v>
      </c>
      <c r="O124" s="55">
        <v>1735.3796691000002</v>
      </c>
      <c r="P124" s="55">
        <v>0</v>
      </c>
      <c r="Q124" s="55">
        <v>67.78</v>
      </c>
      <c r="R124" s="55">
        <v>208.03655747512516</v>
      </c>
      <c r="S124" s="112">
        <f t="shared" si="3"/>
        <v>6692.3145205308656</v>
      </c>
      <c r="T124" s="51" t="s">
        <v>81</v>
      </c>
      <c r="U124" s="51">
        <v>2029</v>
      </c>
      <c r="V124" s="55">
        <v>2472.5160000000001</v>
      </c>
      <c r="W124" s="55">
        <v>102.14341936630382</v>
      </c>
      <c r="X124" s="112">
        <f t="shared" si="4"/>
        <v>2574.6594193663041</v>
      </c>
      <c r="Y124" s="55">
        <f t="shared" si="5"/>
        <v>9266.9739398971687</v>
      </c>
      <c r="Z124" s="3"/>
    </row>
    <row r="125" spans="1:26" x14ac:dyDescent="0.3">
      <c r="A125" s="60" t="s">
        <v>23</v>
      </c>
      <c r="B125" s="60">
        <v>508300</v>
      </c>
      <c r="C125" s="60" t="s">
        <v>171</v>
      </c>
      <c r="D125" s="62" t="s">
        <v>172</v>
      </c>
      <c r="E125" s="60">
        <v>191047</v>
      </c>
      <c r="F125" s="60"/>
      <c r="G125" s="60">
        <v>1212</v>
      </c>
      <c r="H125" s="60" t="s">
        <v>50</v>
      </c>
      <c r="I125" s="54">
        <v>4780</v>
      </c>
      <c r="J125" s="55">
        <v>4606.6442125200001</v>
      </c>
      <c r="K125" s="56">
        <v>0.76777403542</v>
      </c>
      <c r="L125" s="55">
        <v>0</v>
      </c>
      <c r="M125" s="55">
        <v>0</v>
      </c>
      <c r="N125" s="55">
        <v>0</v>
      </c>
      <c r="O125" s="55">
        <v>1735.3796691000002</v>
      </c>
      <c r="P125" s="55">
        <v>0</v>
      </c>
      <c r="Q125" s="55">
        <v>67.78</v>
      </c>
      <c r="R125" s="55">
        <v>208.03655747512516</v>
      </c>
      <c r="S125" s="112">
        <f t="shared" si="3"/>
        <v>6617.8404390951255</v>
      </c>
      <c r="T125" s="51" t="s">
        <v>81</v>
      </c>
      <c r="U125" s="51">
        <v>2029</v>
      </c>
      <c r="V125" s="55">
        <v>2472.5160000000001</v>
      </c>
      <c r="W125" s="55">
        <v>102.14341936630382</v>
      </c>
      <c r="X125" s="112">
        <f t="shared" si="4"/>
        <v>2574.6594193663041</v>
      </c>
      <c r="Y125" s="55">
        <f t="shared" si="5"/>
        <v>9192.4998584614295</v>
      </c>
      <c r="Z125" s="3"/>
    </row>
    <row r="126" spans="1:26" x14ac:dyDescent="0.3">
      <c r="A126" s="60" t="s">
        <v>23</v>
      </c>
      <c r="B126" s="60">
        <v>505601</v>
      </c>
      <c r="C126" s="60" t="s">
        <v>150</v>
      </c>
      <c r="D126" s="62" t="s">
        <v>151</v>
      </c>
      <c r="E126" s="60">
        <v>201038</v>
      </c>
      <c r="F126" s="60"/>
      <c r="G126" s="60">
        <v>1209</v>
      </c>
      <c r="H126" s="60" t="s">
        <v>50</v>
      </c>
      <c r="I126" s="54">
        <v>2006</v>
      </c>
      <c r="J126" s="55">
        <v>5427.0055106400005</v>
      </c>
      <c r="K126" s="56">
        <v>0.90450091844000002</v>
      </c>
      <c r="L126" s="55">
        <v>0</v>
      </c>
      <c r="M126" s="55">
        <v>0</v>
      </c>
      <c r="N126" s="55">
        <v>0</v>
      </c>
      <c r="O126" s="55">
        <v>1735.3796691000002</v>
      </c>
      <c r="P126" s="55">
        <v>0</v>
      </c>
      <c r="Q126" s="55">
        <v>0</v>
      </c>
      <c r="R126" s="55">
        <v>253.62643279083269</v>
      </c>
      <c r="S126" s="112">
        <f t="shared" si="3"/>
        <v>7416.0116125308332</v>
      </c>
      <c r="T126" s="51" t="s">
        <v>81</v>
      </c>
      <c r="U126" s="51">
        <v>2031</v>
      </c>
      <c r="V126" s="55">
        <v>3014.3520000000003</v>
      </c>
      <c r="W126" s="55">
        <v>73.957080479005683</v>
      </c>
      <c r="X126" s="112">
        <f t="shared" si="4"/>
        <v>3088.3090804790058</v>
      </c>
      <c r="Y126" s="55">
        <f t="shared" si="5"/>
        <v>10504.320693009839</v>
      </c>
      <c r="Z126" s="3"/>
    </row>
    <row r="127" spans="1:26" x14ac:dyDescent="0.3">
      <c r="A127" s="60" t="s">
        <v>23</v>
      </c>
      <c r="B127" s="60">
        <v>502700</v>
      </c>
      <c r="C127" s="60" t="s">
        <v>141</v>
      </c>
      <c r="D127" s="62" t="s">
        <v>142</v>
      </c>
      <c r="E127" s="60">
        <v>211004</v>
      </c>
      <c r="F127" s="60"/>
      <c r="G127" s="60">
        <v>1031</v>
      </c>
      <c r="H127" s="60" t="s">
        <v>50</v>
      </c>
      <c r="I127" s="54">
        <v>2061</v>
      </c>
      <c r="J127" s="55">
        <v>4101.8064906</v>
      </c>
      <c r="K127" s="56">
        <v>0.6836344151</v>
      </c>
      <c r="L127" s="55">
        <v>0</v>
      </c>
      <c r="M127" s="55">
        <v>0</v>
      </c>
      <c r="N127" s="55">
        <v>0</v>
      </c>
      <c r="O127" s="55">
        <v>1735.3796691000002</v>
      </c>
      <c r="P127" s="55">
        <v>0</v>
      </c>
      <c r="Q127" s="55">
        <v>0</v>
      </c>
      <c r="R127" s="55">
        <v>262.01077767648002</v>
      </c>
      <c r="S127" s="112">
        <f t="shared" si="3"/>
        <v>6099.1969373764805</v>
      </c>
      <c r="T127" s="51" t="s">
        <v>81</v>
      </c>
      <c r="U127" s="51">
        <v>2031</v>
      </c>
      <c r="V127" s="55">
        <v>3114</v>
      </c>
      <c r="W127" s="55">
        <v>1130.6404699945294</v>
      </c>
      <c r="X127" s="112">
        <f t="shared" si="4"/>
        <v>4244.6404699945297</v>
      </c>
      <c r="Y127" s="55">
        <f t="shared" si="5"/>
        <v>10343.837407371011</v>
      </c>
      <c r="Z127" s="3"/>
    </row>
    <row r="128" spans="1:26" x14ac:dyDescent="0.3">
      <c r="A128" s="60" t="s">
        <v>23</v>
      </c>
      <c r="B128" s="60">
        <v>504000</v>
      </c>
      <c r="C128" s="60" t="s">
        <v>145</v>
      </c>
      <c r="D128" s="62" t="s">
        <v>146</v>
      </c>
      <c r="E128" s="60">
        <v>211005</v>
      </c>
      <c r="F128" s="60"/>
      <c r="G128" s="60">
        <v>1031</v>
      </c>
      <c r="H128" s="60" t="s">
        <v>50</v>
      </c>
      <c r="I128" s="54">
        <v>4976</v>
      </c>
      <c r="J128" s="55">
        <v>4101.8064906</v>
      </c>
      <c r="K128" s="56">
        <v>0.6836344151</v>
      </c>
      <c r="L128" s="55">
        <v>0</v>
      </c>
      <c r="M128" s="55">
        <v>0</v>
      </c>
      <c r="N128" s="55">
        <v>0</v>
      </c>
      <c r="O128" s="55">
        <v>1735.3796691000002</v>
      </c>
      <c r="P128" s="55">
        <v>0</v>
      </c>
      <c r="Q128" s="55">
        <v>0</v>
      </c>
      <c r="R128" s="55">
        <v>262.01077767648002</v>
      </c>
      <c r="S128" s="112">
        <f t="shared" si="3"/>
        <v>6099.1969373764805</v>
      </c>
      <c r="T128" s="51" t="s">
        <v>81</v>
      </c>
      <c r="U128" s="51">
        <v>2031</v>
      </c>
      <c r="V128" s="55">
        <v>3114</v>
      </c>
      <c r="W128" s="55">
        <v>1130.6404699945294</v>
      </c>
      <c r="X128" s="112">
        <f t="shared" si="4"/>
        <v>4244.6404699945297</v>
      </c>
      <c r="Y128" s="55">
        <f t="shared" si="5"/>
        <v>10343.837407371011</v>
      </c>
      <c r="Z128" s="3"/>
    </row>
    <row r="129" spans="1:26" x14ac:dyDescent="0.3">
      <c r="A129" s="60" t="s">
        <v>23</v>
      </c>
      <c r="B129" s="60">
        <v>507410</v>
      </c>
      <c r="C129" s="60" t="s">
        <v>164</v>
      </c>
      <c r="D129" s="62" t="s">
        <v>160</v>
      </c>
      <c r="E129" s="64">
        <v>221036</v>
      </c>
      <c r="F129" s="60"/>
      <c r="G129" s="60">
        <v>1035</v>
      </c>
      <c r="H129" s="60" t="s">
        <v>50</v>
      </c>
      <c r="I129" s="54">
        <v>2503</v>
      </c>
      <c r="J129" s="55">
        <v>5427.0055106400005</v>
      </c>
      <c r="K129" s="56">
        <v>0.90450091844000002</v>
      </c>
      <c r="L129" s="55">
        <v>0</v>
      </c>
      <c r="M129" s="55">
        <v>0</v>
      </c>
      <c r="N129" s="55">
        <v>0</v>
      </c>
      <c r="O129" s="55">
        <v>1735.3796691000002</v>
      </c>
      <c r="P129" s="55">
        <v>0</v>
      </c>
      <c r="Q129" s="55">
        <v>67.78</v>
      </c>
      <c r="R129" s="55">
        <v>224.01921491339044</v>
      </c>
      <c r="S129" s="112">
        <f t="shared" si="3"/>
        <v>7454.1843946533909</v>
      </c>
      <c r="T129" s="51" t="s">
        <v>81</v>
      </c>
      <c r="U129" s="51">
        <v>2033</v>
      </c>
      <c r="V129" s="55">
        <v>2662.4700000000003</v>
      </c>
      <c r="W129" s="55">
        <v>1253.0785485538663</v>
      </c>
      <c r="X129" s="112">
        <f t="shared" si="4"/>
        <v>3915.5485485538666</v>
      </c>
      <c r="Y129" s="55">
        <f t="shared" si="5"/>
        <v>11369.732943207258</v>
      </c>
      <c r="Z129" s="3"/>
    </row>
    <row r="130" spans="1:26" x14ac:dyDescent="0.3">
      <c r="A130" s="60" t="s">
        <v>23</v>
      </c>
      <c r="B130" s="60">
        <v>506100</v>
      </c>
      <c r="C130" s="60" t="s">
        <v>156</v>
      </c>
      <c r="D130" s="62" t="s">
        <v>157</v>
      </c>
      <c r="E130" s="64">
        <v>221037</v>
      </c>
      <c r="F130" s="60"/>
      <c r="G130" s="60">
        <v>1035</v>
      </c>
      <c r="H130" s="60" t="s">
        <v>50</v>
      </c>
      <c r="I130" s="54">
        <v>705</v>
      </c>
      <c r="J130" s="55">
        <v>5427.0055106400005</v>
      </c>
      <c r="K130" s="56">
        <v>0.90450091844000002</v>
      </c>
      <c r="L130" s="55">
        <v>0</v>
      </c>
      <c r="M130" s="55">
        <v>0</v>
      </c>
      <c r="N130" s="55">
        <v>0</v>
      </c>
      <c r="O130" s="55">
        <v>1735.3796691000002</v>
      </c>
      <c r="P130" s="55">
        <v>0</v>
      </c>
      <c r="Q130" s="55">
        <v>0</v>
      </c>
      <c r="R130" s="55">
        <v>736.04407535229564</v>
      </c>
      <c r="S130" s="112">
        <f t="shared" si="3"/>
        <v>7898.4292550922964</v>
      </c>
      <c r="T130" s="51" t="s">
        <v>81</v>
      </c>
      <c r="U130" s="51">
        <v>2032</v>
      </c>
      <c r="V130" s="55">
        <v>8747.8891936161708</v>
      </c>
      <c r="W130" s="55">
        <v>1548.3717504158305</v>
      </c>
      <c r="X130" s="112">
        <f t="shared" si="4"/>
        <v>10296.260944032001</v>
      </c>
      <c r="Y130" s="55">
        <f t="shared" si="5"/>
        <v>18194.690199124299</v>
      </c>
      <c r="Z130" s="3"/>
    </row>
    <row r="131" spans="1:26" x14ac:dyDescent="0.3">
      <c r="A131" s="60" t="s">
        <v>23</v>
      </c>
      <c r="B131" s="60">
        <v>505601</v>
      </c>
      <c r="C131" s="60" t="s">
        <v>150</v>
      </c>
      <c r="D131" s="62" t="s">
        <v>151</v>
      </c>
      <c r="E131" s="64">
        <v>231018</v>
      </c>
      <c r="F131" s="60"/>
      <c r="G131" s="60">
        <v>1247</v>
      </c>
      <c r="H131" s="60" t="s">
        <v>50</v>
      </c>
      <c r="I131" s="54">
        <v>719</v>
      </c>
      <c r="J131" s="55">
        <v>6373.5762392400002</v>
      </c>
      <c r="K131" s="56">
        <v>1.0622627065400001</v>
      </c>
      <c r="L131" s="55">
        <v>0</v>
      </c>
      <c r="M131" s="55">
        <v>1.9888564149215973</v>
      </c>
      <c r="N131" s="55">
        <v>0</v>
      </c>
      <c r="O131" s="55">
        <v>1735.3796691000002</v>
      </c>
      <c r="P131" s="55">
        <v>382.80804092248877</v>
      </c>
      <c r="Q131" s="55">
        <v>0</v>
      </c>
      <c r="R131" s="55">
        <v>69.170845306590735</v>
      </c>
      <c r="S131" s="112">
        <f t="shared" ref="S131:S194" si="6">J131+SUM(L131:R131)</f>
        <v>8562.9236509840011</v>
      </c>
      <c r="T131" s="51" t="s">
        <v>81</v>
      </c>
      <c r="U131" s="51">
        <v>2033</v>
      </c>
      <c r="V131" s="55">
        <v>822.096</v>
      </c>
      <c r="W131" s="55">
        <v>259.39164111498968</v>
      </c>
      <c r="X131" s="112">
        <f t="shared" ref="X131:X194" si="7">SUM(V131:W131)</f>
        <v>1081.4876411149896</v>
      </c>
      <c r="Y131" s="55">
        <f t="shared" ref="Y131:Y194" si="8">S131+X131</f>
        <v>9644.4112920989901</v>
      </c>
      <c r="Z131" s="3"/>
    </row>
    <row r="132" spans="1:26" x14ac:dyDescent="0.3">
      <c r="A132" s="60" t="s">
        <v>23</v>
      </c>
      <c r="B132" s="60">
        <v>505601</v>
      </c>
      <c r="C132" s="60" t="s">
        <v>150</v>
      </c>
      <c r="D132" s="61" t="s">
        <v>151</v>
      </c>
      <c r="E132" s="64">
        <v>231019</v>
      </c>
      <c r="F132" s="60"/>
      <c r="G132" s="60">
        <v>1247</v>
      </c>
      <c r="H132" s="60" t="s">
        <v>50</v>
      </c>
      <c r="I132" s="54">
        <v>240</v>
      </c>
      <c r="J132" s="55">
        <v>6373.5762392400002</v>
      </c>
      <c r="K132" s="56">
        <v>1.0622627065400001</v>
      </c>
      <c r="L132" s="55">
        <v>0</v>
      </c>
      <c r="M132" s="55">
        <v>0</v>
      </c>
      <c r="N132" s="55">
        <v>0</v>
      </c>
      <c r="O132" s="55">
        <v>1735.3796691000002</v>
      </c>
      <c r="P132" s="55">
        <v>0</v>
      </c>
      <c r="Q132" s="55">
        <v>0</v>
      </c>
      <c r="R132" s="55">
        <v>69.170845306590735</v>
      </c>
      <c r="S132" s="112">
        <f t="shared" si="6"/>
        <v>8178.1267536465912</v>
      </c>
      <c r="T132" s="51" t="s">
        <v>81</v>
      </c>
      <c r="U132" s="51">
        <v>2033</v>
      </c>
      <c r="V132" s="55">
        <v>822.096</v>
      </c>
      <c r="W132" s="55">
        <v>185.162786424535</v>
      </c>
      <c r="X132" s="112">
        <f t="shared" si="7"/>
        <v>1007.2587864245349</v>
      </c>
      <c r="Y132" s="55">
        <f t="shared" si="8"/>
        <v>9185.3855400711254</v>
      </c>
      <c r="Z132" s="3"/>
    </row>
    <row r="133" spans="1:26" x14ac:dyDescent="0.3">
      <c r="A133" s="60" t="s">
        <v>23</v>
      </c>
      <c r="B133" s="60">
        <v>505601</v>
      </c>
      <c r="C133" s="60" t="s">
        <v>150</v>
      </c>
      <c r="D133" s="63" t="s">
        <v>151</v>
      </c>
      <c r="E133" s="64">
        <v>231020</v>
      </c>
      <c r="F133" s="60"/>
      <c r="G133" s="60">
        <v>1247</v>
      </c>
      <c r="H133" s="60" t="s">
        <v>50</v>
      </c>
      <c r="I133" s="54">
        <v>1860</v>
      </c>
      <c r="J133" s="55">
        <v>6373.5762392400002</v>
      </c>
      <c r="K133" s="56">
        <v>1.0622627065400001</v>
      </c>
      <c r="L133" s="55">
        <v>0</v>
      </c>
      <c r="M133" s="55">
        <v>0</v>
      </c>
      <c r="N133" s="55">
        <v>0</v>
      </c>
      <c r="O133" s="55">
        <v>1735.3796691000002</v>
      </c>
      <c r="P133" s="55">
        <v>0</v>
      </c>
      <c r="Q133" s="55">
        <v>0</v>
      </c>
      <c r="R133" s="55">
        <v>69.170845306590735</v>
      </c>
      <c r="S133" s="112">
        <f t="shared" si="6"/>
        <v>8178.1267536465912</v>
      </c>
      <c r="T133" s="51" t="s">
        <v>81</v>
      </c>
      <c r="U133" s="51">
        <v>2033</v>
      </c>
      <c r="V133" s="55">
        <v>822.096</v>
      </c>
      <c r="W133" s="55">
        <v>185.162786424535</v>
      </c>
      <c r="X133" s="112">
        <f t="shared" si="7"/>
        <v>1007.2587864245349</v>
      </c>
      <c r="Y133" s="55">
        <f t="shared" si="8"/>
        <v>9185.3855400711254</v>
      </c>
      <c r="Z133" s="3"/>
    </row>
    <row r="134" spans="1:26" x14ac:dyDescent="0.3">
      <c r="A134" s="60" t="s">
        <v>23</v>
      </c>
      <c r="B134" s="60">
        <v>505601</v>
      </c>
      <c r="C134" s="60" t="s">
        <v>150</v>
      </c>
      <c r="D134" s="63" t="s">
        <v>151</v>
      </c>
      <c r="E134" s="64">
        <v>231021</v>
      </c>
      <c r="F134" s="60"/>
      <c r="G134" s="60">
        <v>1247</v>
      </c>
      <c r="H134" s="60" t="s">
        <v>50</v>
      </c>
      <c r="I134" s="54">
        <v>2862</v>
      </c>
      <c r="J134" s="55">
        <v>6373.5762392400002</v>
      </c>
      <c r="K134" s="56">
        <v>1.0622627065400001</v>
      </c>
      <c r="L134" s="55">
        <v>0</v>
      </c>
      <c r="M134" s="55">
        <v>0</v>
      </c>
      <c r="N134" s="55">
        <v>0</v>
      </c>
      <c r="O134" s="55">
        <v>1735.3796691000002</v>
      </c>
      <c r="P134" s="55">
        <v>312.30827265133297</v>
      </c>
      <c r="Q134" s="55">
        <v>0</v>
      </c>
      <c r="R134" s="55">
        <v>69.170845306590735</v>
      </c>
      <c r="S134" s="112">
        <f t="shared" si="6"/>
        <v>8490.4350262979242</v>
      </c>
      <c r="T134" s="51" t="s">
        <v>81</v>
      </c>
      <c r="U134" s="51">
        <v>2033</v>
      </c>
      <c r="V134" s="55">
        <v>822.096</v>
      </c>
      <c r="W134" s="55">
        <v>266.35059624221981</v>
      </c>
      <c r="X134" s="112">
        <f t="shared" si="7"/>
        <v>1088.4465962422198</v>
      </c>
      <c r="Y134" s="55">
        <f t="shared" si="8"/>
        <v>9578.8816225401442</v>
      </c>
      <c r="Z134" s="3"/>
    </row>
    <row r="135" spans="1:26" x14ac:dyDescent="0.3">
      <c r="A135" s="60" t="s">
        <v>23</v>
      </c>
      <c r="B135" s="60">
        <v>505601</v>
      </c>
      <c r="C135" s="69" t="s">
        <v>150</v>
      </c>
      <c r="D135" s="62" t="s">
        <v>151</v>
      </c>
      <c r="E135" s="60">
        <v>231022</v>
      </c>
      <c r="F135" s="60"/>
      <c r="G135" s="60">
        <v>1247</v>
      </c>
      <c r="H135" s="60" t="s">
        <v>50</v>
      </c>
      <c r="I135" s="54">
        <v>439</v>
      </c>
      <c r="J135" s="55">
        <v>6373.5762392400002</v>
      </c>
      <c r="K135" s="56">
        <v>1.0622627065400001</v>
      </c>
      <c r="L135" s="55">
        <v>0</v>
      </c>
      <c r="M135" s="55">
        <v>0</v>
      </c>
      <c r="N135" s="55">
        <v>0</v>
      </c>
      <c r="O135" s="55">
        <v>1735.3796691000002</v>
      </c>
      <c r="P135" s="55">
        <v>0</v>
      </c>
      <c r="Q135" s="55">
        <v>0</v>
      </c>
      <c r="R135" s="55">
        <v>253.62643279083269</v>
      </c>
      <c r="S135" s="112">
        <f t="shared" si="6"/>
        <v>8362.5823411308338</v>
      </c>
      <c r="T135" s="51" t="s">
        <v>81</v>
      </c>
      <c r="U135" s="51">
        <v>2033</v>
      </c>
      <c r="V135" s="55">
        <v>3014.3520000000003</v>
      </c>
      <c r="W135" s="55">
        <v>185.162786424535</v>
      </c>
      <c r="X135" s="112">
        <f t="shared" si="7"/>
        <v>3199.5147864245355</v>
      </c>
      <c r="Y135" s="55">
        <f t="shared" si="8"/>
        <v>11562.097127555369</v>
      </c>
      <c r="Z135" s="3"/>
    </row>
    <row r="136" spans="1:26" x14ac:dyDescent="0.3">
      <c r="A136" s="60" t="s">
        <v>24</v>
      </c>
      <c r="B136" s="60">
        <v>905300</v>
      </c>
      <c r="C136" s="69" t="s">
        <v>203</v>
      </c>
      <c r="D136" s="62" t="s">
        <v>204</v>
      </c>
      <c r="E136" s="60">
        <v>241029</v>
      </c>
      <c r="F136" s="60" t="s">
        <v>817</v>
      </c>
      <c r="G136" s="60">
        <v>1665</v>
      </c>
      <c r="H136" s="60" t="s">
        <v>87</v>
      </c>
      <c r="I136" s="54">
        <v>0</v>
      </c>
      <c r="J136" s="55">
        <v>0</v>
      </c>
      <c r="K136" s="56">
        <v>0</v>
      </c>
      <c r="L136" s="55">
        <v>0</v>
      </c>
      <c r="M136" s="55">
        <v>0</v>
      </c>
      <c r="N136" s="55">
        <v>0</v>
      </c>
      <c r="O136" s="55">
        <v>532.183098524</v>
      </c>
      <c r="P136" s="55">
        <v>0</v>
      </c>
      <c r="Q136" s="55">
        <v>0</v>
      </c>
      <c r="R136" s="55">
        <v>136.30618491840002</v>
      </c>
      <c r="S136" s="112">
        <f t="shared" si="6"/>
        <v>668.48928344240005</v>
      </c>
      <c r="T136" s="51" t="s">
        <v>81</v>
      </c>
      <c r="U136" s="51">
        <v>2040</v>
      </c>
      <c r="V136" s="55">
        <v>1620</v>
      </c>
      <c r="W136" s="55">
        <v>0</v>
      </c>
      <c r="X136" s="112">
        <f t="shared" si="7"/>
        <v>1620</v>
      </c>
      <c r="Y136" s="55">
        <f t="shared" si="8"/>
        <v>2288.4892834423999</v>
      </c>
      <c r="Z136" s="3"/>
    </row>
    <row r="137" spans="1:26" x14ac:dyDescent="0.3">
      <c r="A137" s="60" t="s">
        <v>24</v>
      </c>
      <c r="B137" s="60">
        <v>905300</v>
      </c>
      <c r="C137" s="69" t="s">
        <v>203</v>
      </c>
      <c r="D137" s="62" t="s">
        <v>204</v>
      </c>
      <c r="E137" s="60">
        <v>241030</v>
      </c>
      <c r="F137" s="60" t="s">
        <v>818</v>
      </c>
      <c r="G137" s="60">
        <v>1665</v>
      </c>
      <c r="H137" s="60" t="s">
        <v>87</v>
      </c>
      <c r="I137" s="54">
        <v>0</v>
      </c>
      <c r="J137" s="55">
        <v>0</v>
      </c>
      <c r="K137" s="56">
        <v>0</v>
      </c>
      <c r="L137" s="55">
        <v>0</v>
      </c>
      <c r="M137" s="55">
        <v>0</v>
      </c>
      <c r="N137" s="55">
        <v>0</v>
      </c>
      <c r="O137" s="55">
        <v>532.183098524</v>
      </c>
      <c r="P137" s="55">
        <v>0</v>
      </c>
      <c r="Q137" s="55">
        <v>0</v>
      </c>
      <c r="R137" s="55">
        <v>136.30618491840002</v>
      </c>
      <c r="S137" s="112">
        <f t="shared" si="6"/>
        <v>668.48928344240005</v>
      </c>
      <c r="T137" s="51" t="s">
        <v>81</v>
      </c>
      <c r="U137" s="51">
        <v>2040</v>
      </c>
      <c r="V137" s="55">
        <v>1620</v>
      </c>
      <c r="W137" s="55">
        <v>0</v>
      </c>
      <c r="X137" s="112">
        <f t="shared" si="7"/>
        <v>1620</v>
      </c>
      <c r="Y137" s="55">
        <f t="shared" si="8"/>
        <v>2288.4892834423999</v>
      </c>
      <c r="Z137" s="3"/>
    </row>
    <row r="138" spans="1:26" x14ac:dyDescent="0.3">
      <c r="A138" s="60" t="s">
        <v>24</v>
      </c>
      <c r="B138" s="60">
        <v>905300</v>
      </c>
      <c r="C138" s="69" t="s">
        <v>203</v>
      </c>
      <c r="D138" s="62" t="s">
        <v>204</v>
      </c>
      <c r="E138" s="60">
        <v>221000</v>
      </c>
      <c r="F138" s="60" t="s">
        <v>322</v>
      </c>
      <c r="G138" s="60">
        <v>1335</v>
      </c>
      <c r="H138" s="60" t="s">
        <v>87</v>
      </c>
      <c r="I138" s="54">
        <v>0</v>
      </c>
      <c r="J138" s="55">
        <v>0</v>
      </c>
      <c r="K138" s="56">
        <v>0</v>
      </c>
      <c r="L138" s="55">
        <v>0</v>
      </c>
      <c r="M138" s="55">
        <v>19569.175118155439</v>
      </c>
      <c r="N138" s="55">
        <v>6034.3368826520818</v>
      </c>
      <c r="O138" s="55">
        <v>1735.3796691000002</v>
      </c>
      <c r="P138" s="55">
        <v>0</v>
      </c>
      <c r="Q138" s="55">
        <v>0</v>
      </c>
      <c r="R138" s="55">
        <v>3947.9783980292013</v>
      </c>
      <c r="S138" s="112">
        <f t="shared" si="6"/>
        <v>31286.870067936721</v>
      </c>
      <c r="T138" s="51" t="s">
        <v>81</v>
      </c>
      <c r="U138" s="51">
        <v>2027</v>
      </c>
      <c r="V138" s="55">
        <v>46921.752</v>
      </c>
      <c r="W138" s="55">
        <v>290.84523336000001</v>
      </c>
      <c r="X138" s="112">
        <f t="shared" si="7"/>
        <v>47212.59723336</v>
      </c>
      <c r="Y138" s="55">
        <f t="shared" si="8"/>
        <v>78499.467301296725</v>
      </c>
      <c r="Z138" s="3"/>
    </row>
    <row r="139" spans="1:26" x14ac:dyDescent="0.3">
      <c r="A139" s="60" t="s">
        <v>24</v>
      </c>
      <c r="B139" s="60">
        <v>905300</v>
      </c>
      <c r="C139" s="69" t="s">
        <v>203</v>
      </c>
      <c r="D139" s="61" t="s">
        <v>204</v>
      </c>
      <c r="E139" s="60">
        <v>241008</v>
      </c>
      <c r="F139" s="60" t="s">
        <v>249</v>
      </c>
      <c r="G139" s="60">
        <v>1665</v>
      </c>
      <c r="H139" s="60" t="s">
        <v>87</v>
      </c>
      <c r="I139" s="54">
        <v>0</v>
      </c>
      <c r="J139" s="55">
        <v>0</v>
      </c>
      <c r="K139" s="56">
        <v>0</v>
      </c>
      <c r="L139" s="55">
        <v>0</v>
      </c>
      <c r="M139" s="55">
        <v>141.27983604568058</v>
      </c>
      <c r="N139" s="55">
        <v>962.54575335612628</v>
      </c>
      <c r="O139" s="55">
        <v>1735.3796691000002</v>
      </c>
      <c r="P139" s="55">
        <v>209.9790941768926</v>
      </c>
      <c r="Q139" s="55">
        <v>0</v>
      </c>
      <c r="R139" s="55">
        <v>1269.9183909677984</v>
      </c>
      <c r="S139" s="112">
        <f t="shared" si="6"/>
        <v>4319.1027436464983</v>
      </c>
      <c r="T139" s="51" t="s">
        <v>81</v>
      </c>
      <c r="U139" s="51">
        <v>2034</v>
      </c>
      <c r="V139" s="55">
        <v>15092.989321059942</v>
      </c>
      <c r="W139" s="55">
        <v>0</v>
      </c>
      <c r="X139" s="112">
        <f t="shared" si="7"/>
        <v>15092.989321059942</v>
      </c>
      <c r="Y139" s="55">
        <f t="shared" si="8"/>
        <v>19412.092064706441</v>
      </c>
      <c r="Z139" s="3"/>
    </row>
    <row r="140" spans="1:26" x14ac:dyDescent="0.3">
      <c r="A140" s="60" t="s">
        <v>24</v>
      </c>
      <c r="B140" s="60">
        <v>905300</v>
      </c>
      <c r="C140" s="69" t="s">
        <v>203</v>
      </c>
      <c r="D140" s="62" t="s">
        <v>204</v>
      </c>
      <c r="E140" s="60">
        <v>241009</v>
      </c>
      <c r="F140" s="60" t="s">
        <v>250</v>
      </c>
      <c r="G140" s="60">
        <v>1665</v>
      </c>
      <c r="H140" s="60" t="s">
        <v>87</v>
      </c>
      <c r="I140" s="54">
        <v>0</v>
      </c>
      <c r="J140" s="55">
        <v>0</v>
      </c>
      <c r="K140" s="56">
        <v>0</v>
      </c>
      <c r="L140" s="55">
        <v>0</v>
      </c>
      <c r="M140" s="55">
        <v>1965.8211958016302</v>
      </c>
      <c r="N140" s="55">
        <v>2692.8806329313593</v>
      </c>
      <c r="O140" s="55">
        <v>1735.3796691000002</v>
      </c>
      <c r="P140" s="55">
        <v>0</v>
      </c>
      <c r="Q140" s="55">
        <v>0</v>
      </c>
      <c r="R140" s="55">
        <v>590.04827132743299</v>
      </c>
      <c r="S140" s="112">
        <f t="shared" si="6"/>
        <v>6984.1297691604223</v>
      </c>
      <c r="T140" s="51" t="s">
        <v>81</v>
      </c>
      <c r="U140" s="51">
        <v>2023</v>
      </c>
      <c r="V140" s="55">
        <v>7012.7280000000001</v>
      </c>
      <c r="W140" s="55">
        <v>0</v>
      </c>
      <c r="X140" s="112">
        <f t="shared" si="7"/>
        <v>7012.7280000000001</v>
      </c>
      <c r="Y140" s="55">
        <f t="shared" si="8"/>
        <v>13996.857769160422</v>
      </c>
      <c r="Z140" s="3"/>
    </row>
    <row r="141" spans="1:26" x14ac:dyDescent="0.3">
      <c r="A141" s="60" t="s">
        <v>24</v>
      </c>
      <c r="B141" s="60">
        <v>905500</v>
      </c>
      <c r="C141" s="69" t="s">
        <v>338</v>
      </c>
      <c r="D141" s="62" t="s">
        <v>339</v>
      </c>
      <c r="E141" s="60">
        <v>961029</v>
      </c>
      <c r="F141" s="60" t="s">
        <v>346</v>
      </c>
      <c r="G141" s="60">
        <v>1500</v>
      </c>
      <c r="H141" s="60" t="s">
        <v>87</v>
      </c>
      <c r="I141" s="54">
        <v>0</v>
      </c>
      <c r="J141" s="55">
        <v>0</v>
      </c>
      <c r="K141" s="56">
        <v>0</v>
      </c>
      <c r="L141" s="55">
        <v>0</v>
      </c>
      <c r="M141" s="55">
        <v>255.66749213817124</v>
      </c>
      <c r="N141" s="55">
        <v>0</v>
      </c>
      <c r="O141" s="55">
        <v>1735.3796691000002</v>
      </c>
      <c r="P141" s="55">
        <v>0</v>
      </c>
      <c r="Q141" s="55">
        <v>0</v>
      </c>
      <c r="R141" s="55">
        <v>0</v>
      </c>
      <c r="S141" s="112">
        <f t="shared" si="6"/>
        <v>1991.0471612381714</v>
      </c>
      <c r="T141" s="51" t="s">
        <v>247</v>
      </c>
      <c r="U141" s="51">
        <v>1900</v>
      </c>
      <c r="V141" s="55">
        <v>0</v>
      </c>
      <c r="W141" s="55">
        <v>0</v>
      </c>
      <c r="X141" s="112">
        <f t="shared" si="7"/>
        <v>0</v>
      </c>
      <c r="Y141" s="55">
        <f t="shared" si="8"/>
        <v>1991.0471612381714</v>
      </c>
      <c r="Z141" s="3"/>
    </row>
    <row r="142" spans="1:26" x14ac:dyDescent="0.3">
      <c r="A142" s="60" t="s">
        <v>24</v>
      </c>
      <c r="B142" s="60">
        <v>905500</v>
      </c>
      <c r="C142" s="69" t="s">
        <v>338</v>
      </c>
      <c r="D142" s="62" t="s">
        <v>339</v>
      </c>
      <c r="E142" s="60">
        <v>111050</v>
      </c>
      <c r="F142" s="60" t="s">
        <v>340</v>
      </c>
      <c r="G142" s="60">
        <v>1505</v>
      </c>
      <c r="H142" s="60" t="s">
        <v>87</v>
      </c>
      <c r="I142" s="54">
        <v>0</v>
      </c>
      <c r="J142" s="55">
        <v>0</v>
      </c>
      <c r="K142" s="56">
        <v>0</v>
      </c>
      <c r="L142" s="55">
        <v>0</v>
      </c>
      <c r="M142" s="55">
        <v>1602.7554572576923</v>
      </c>
      <c r="N142" s="55">
        <v>0</v>
      </c>
      <c r="O142" s="55">
        <v>1735.3796691000002</v>
      </c>
      <c r="P142" s="55">
        <v>0</v>
      </c>
      <c r="Q142" s="55">
        <v>0</v>
      </c>
      <c r="R142" s="55">
        <v>0</v>
      </c>
      <c r="S142" s="112">
        <f t="shared" si="6"/>
        <v>3338.1351263576926</v>
      </c>
      <c r="T142" s="51" t="s">
        <v>247</v>
      </c>
      <c r="U142" s="51">
        <v>1900</v>
      </c>
      <c r="V142" s="55">
        <v>0</v>
      </c>
      <c r="W142" s="55">
        <v>0</v>
      </c>
      <c r="X142" s="112">
        <f t="shared" si="7"/>
        <v>0</v>
      </c>
      <c r="Y142" s="55">
        <f t="shared" si="8"/>
        <v>3338.1351263576926</v>
      </c>
      <c r="Z142" s="3"/>
    </row>
    <row r="143" spans="1:26" x14ac:dyDescent="0.3">
      <c r="A143" s="60" t="s">
        <v>24</v>
      </c>
      <c r="B143" s="60">
        <v>905500</v>
      </c>
      <c r="C143" s="69" t="s">
        <v>338</v>
      </c>
      <c r="D143" s="62" t="s">
        <v>339</v>
      </c>
      <c r="E143" s="60" t="s">
        <v>356</v>
      </c>
      <c r="F143" s="60" t="s">
        <v>357</v>
      </c>
      <c r="G143" s="60">
        <v>1500</v>
      </c>
      <c r="H143" s="60" t="s">
        <v>87</v>
      </c>
      <c r="I143" s="54">
        <v>0</v>
      </c>
      <c r="J143" s="55">
        <v>0</v>
      </c>
      <c r="K143" s="56">
        <v>0</v>
      </c>
      <c r="L143" s="55">
        <v>0</v>
      </c>
      <c r="M143" s="55">
        <v>299.13821092145764</v>
      </c>
      <c r="N143" s="55">
        <v>91.832661064504606</v>
      </c>
      <c r="O143" s="55">
        <v>1735.3796691000002</v>
      </c>
      <c r="P143" s="55">
        <v>0</v>
      </c>
      <c r="Q143" s="55">
        <v>0</v>
      </c>
      <c r="R143" s="55">
        <v>0</v>
      </c>
      <c r="S143" s="112">
        <f t="shared" si="6"/>
        <v>2126.3505410859625</v>
      </c>
      <c r="T143" s="51" t="s">
        <v>247</v>
      </c>
      <c r="U143" s="51">
        <v>1900</v>
      </c>
      <c r="V143" s="55">
        <v>0</v>
      </c>
      <c r="W143" s="55">
        <v>0</v>
      </c>
      <c r="X143" s="112">
        <f t="shared" si="7"/>
        <v>0</v>
      </c>
      <c r="Y143" s="55">
        <f t="shared" si="8"/>
        <v>2126.3505410859625</v>
      </c>
      <c r="Z143" s="3"/>
    </row>
    <row r="144" spans="1:26" x14ac:dyDescent="0.3">
      <c r="A144" s="60" t="s">
        <v>24</v>
      </c>
      <c r="B144" s="60">
        <v>905300</v>
      </c>
      <c r="C144" s="69" t="s">
        <v>203</v>
      </c>
      <c r="D144" s="62" t="s">
        <v>204</v>
      </c>
      <c r="E144" s="60">
        <v>241020</v>
      </c>
      <c r="F144" s="60" t="s">
        <v>819</v>
      </c>
      <c r="G144" s="60">
        <v>1500</v>
      </c>
      <c r="H144" s="60" t="s">
        <v>87</v>
      </c>
      <c r="I144" s="54">
        <v>0</v>
      </c>
      <c r="J144" s="55">
        <v>0</v>
      </c>
      <c r="K144" s="56">
        <v>0</v>
      </c>
      <c r="L144" s="55">
        <v>0</v>
      </c>
      <c r="M144" s="55">
        <v>0</v>
      </c>
      <c r="N144" s="55">
        <v>0</v>
      </c>
      <c r="O144" s="55">
        <v>532.183098524</v>
      </c>
      <c r="P144" s="55">
        <v>0</v>
      </c>
      <c r="Q144" s="55">
        <v>0</v>
      </c>
      <c r="R144" s="55">
        <v>810.82272014832904</v>
      </c>
      <c r="S144" s="112">
        <f t="shared" si="6"/>
        <v>1343.005818672329</v>
      </c>
      <c r="T144" s="51" t="s">
        <v>81</v>
      </c>
      <c r="U144" s="51">
        <v>2034</v>
      </c>
      <c r="V144" s="55">
        <v>9636.6339313703356</v>
      </c>
      <c r="W144" s="55">
        <v>0</v>
      </c>
      <c r="X144" s="112">
        <f t="shared" si="7"/>
        <v>9636.6339313703356</v>
      </c>
      <c r="Y144" s="55">
        <f t="shared" si="8"/>
        <v>10979.639750042665</v>
      </c>
      <c r="Z144" s="3"/>
    </row>
    <row r="145" spans="1:26" x14ac:dyDescent="0.3">
      <c r="A145" s="60" t="s">
        <v>24</v>
      </c>
      <c r="B145" s="60">
        <v>905300</v>
      </c>
      <c r="C145" s="69" t="s">
        <v>203</v>
      </c>
      <c r="D145" s="62" t="s">
        <v>204</v>
      </c>
      <c r="E145" s="60">
        <v>241021</v>
      </c>
      <c r="F145" s="60" t="s">
        <v>820</v>
      </c>
      <c r="G145" s="60">
        <v>1500</v>
      </c>
      <c r="H145" s="60" t="s">
        <v>87</v>
      </c>
      <c r="I145" s="54">
        <v>0</v>
      </c>
      <c r="J145" s="55">
        <v>0</v>
      </c>
      <c r="K145" s="56">
        <v>0</v>
      </c>
      <c r="L145" s="55">
        <v>0</v>
      </c>
      <c r="M145" s="55">
        <v>0</v>
      </c>
      <c r="N145" s="55">
        <v>0</v>
      </c>
      <c r="O145" s="55">
        <v>532.183098524</v>
      </c>
      <c r="P145" s="55">
        <v>0</v>
      </c>
      <c r="Q145" s="55">
        <v>0</v>
      </c>
      <c r="R145" s="55">
        <v>810.82272014832904</v>
      </c>
      <c r="S145" s="112">
        <f t="shared" si="6"/>
        <v>1343.005818672329</v>
      </c>
      <c r="T145" s="51" t="s">
        <v>81</v>
      </c>
      <c r="U145" s="51">
        <v>2034</v>
      </c>
      <c r="V145" s="55">
        <v>9636.6339313703356</v>
      </c>
      <c r="W145" s="55">
        <v>0</v>
      </c>
      <c r="X145" s="112">
        <f t="shared" si="7"/>
        <v>9636.6339313703356</v>
      </c>
      <c r="Y145" s="55">
        <f t="shared" si="8"/>
        <v>10979.639750042665</v>
      </c>
      <c r="Z145" s="3"/>
    </row>
    <row r="146" spans="1:26" x14ac:dyDescent="0.3">
      <c r="A146" s="60" t="s">
        <v>24</v>
      </c>
      <c r="B146" s="60">
        <v>905500</v>
      </c>
      <c r="C146" s="69" t="s">
        <v>338</v>
      </c>
      <c r="D146" s="61" t="s">
        <v>339</v>
      </c>
      <c r="E146" s="60" t="s">
        <v>349</v>
      </c>
      <c r="F146" s="60" t="s">
        <v>350</v>
      </c>
      <c r="G146" s="60">
        <v>1210</v>
      </c>
      <c r="H146" s="60" t="s">
        <v>50</v>
      </c>
      <c r="I146" s="54">
        <v>960</v>
      </c>
      <c r="J146" s="55">
        <v>5553.2149411200007</v>
      </c>
      <c r="K146" s="56">
        <v>0.92553582352000008</v>
      </c>
      <c r="L146" s="55">
        <v>0</v>
      </c>
      <c r="M146" s="55">
        <v>0</v>
      </c>
      <c r="N146" s="55">
        <v>0</v>
      </c>
      <c r="O146" s="55">
        <v>1735.3796691000002</v>
      </c>
      <c r="P146" s="55">
        <v>3167.1054928641415</v>
      </c>
      <c r="Q146" s="55">
        <v>0</v>
      </c>
      <c r="R146" s="55">
        <v>0</v>
      </c>
      <c r="S146" s="112">
        <f t="shared" si="6"/>
        <v>10455.700103084142</v>
      </c>
      <c r="T146" s="51" t="s">
        <v>76</v>
      </c>
      <c r="U146" s="51">
        <v>2008</v>
      </c>
      <c r="V146" s="55">
        <v>0</v>
      </c>
      <c r="W146" s="55">
        <v>0</v>
      </c>
      <c r="X146" s="112">
        <f t="shared" si="7"/>
        <v>0</v>
      </c>
      <c r="Y146" s="55">
        <f t="shared" si="8"/>
        <v>10455.700103084142</v>
      </c>
      <c r="Z146" s="3"/>
    </row>
    <row r="147" spans="1:26" x14ac:dyDescent="0.3">
      <c r="A147" s="60" t="s">
        <v>24</v>
      </c>
      <c r="B147" s="60">
        <v>905300</v>
      </c>
      <c r="C147" s="69" t="s">
        <v>203</v>
      </c>
      <c r="D147" s="62" t="s">
        <v>204</v>
      </c>
      <c r="E147" s="60">
        <v>141003</v>
      </c>
      <c r="F147" s="60" t="s">
        <v>215</v>
      </c>
      <c r="G147" s="60">
        <v>1600</v>
      </c>
      <c r="H147" s="60" t="s">
        <v>87</v>
      </c>
      <c r="I147" s="54">
        <v>0</v>
      </c>
      <c r="J147" s="55">
        <v>0</v>
      </c>
      <c r="K147" s="56">
        <v>0</v>
      </c>
      <c r="L147" s="55">
        <v>0</v>
      </c>
      <c r="M147" s="55">
        <v>15268.749025815338</v>
      </c>
      <c r="N147" s="55">
        <v>1565.9286989730006</v>
      </c>
      <c r="O147" s="55">
        <v>1735.3796691000002</v>
      </c>
      <c r="P147" s="55">
        <v>0</v>
      </c>
      <c r="Q147" s="55">
        <v>0</v>
      </c>
      <c r="R147" s="55">
        <v>1689.183483680267</v>
      </c>
      <c r="S147" s="112">
        <f t="shared" si="6"/>
        <v>20259.240877568602</v>
      </c>
      <c r="T147" s="51" t="s">
        <v>81</v>
      </c>
      <c r="U147" s="51">
        <v>2030</v>
      </c>
      <c r="V147" s="55">
        <v>20075.958000000002</v>
      </c>
      <c r="W147" s="55">
        <v>91.579941093552776</v>
      </c>
      <c r="X147" s="112">
        <f t="shared" si="7"/>
        <v>20167.537941093557</v>
      </c>
      <c r="Y147" s="55">
        <f t="shared" si="8"/>
        <v>40426.778818662162</v>
      </c>
      <c r="Z147" s="3"/>
    </row>
    <row r="148" spans="1:26" x14ac:dyDescent="0.3">
      <c r="A148" s="60" t="s">
        <v>24</v>
      </c>
      <c r="B148" s="60">
        <v>905300</v>
      </c>
      <c r="C148" s="69" t="s">
        <v>203</v>
      </c>
      <c r="D148" s="62" t="s">
        <v>204</v>
      </c>
      <c r="E148" s="60">
        <v>221059</v>
      </c>
      <c r="F148" s="60" t="s">
        <v>326</v>
      </c>
      <c r="G148" s="60">
        <v>1665</v>
      </c>
      <c r="H148" s="60" t="s">
        <v>87</v>
      </c>
      <c r="I148" s="54">
        <v>0</v>
      </c>
      <c r="J148" s="55">
        <v>0</v>
      </c>
      <c r="K148" s="56">
        <v>0</v>
      </c>
      <c r="L148" s="55">
        <v>0</v>
      </c>
      <c r="M148" s="55">
        <v>660.9822233819433</v>
      </c>
      <c r="N148" s="55">
        <v>0</v>
      </c>
      <c r="O148" s="55">
        <v>1735.3796691000002</v>
      </c>
      <c r="P148" s="55">
        <v>0</v>
      </c>
      <c r="Q148" s="55">
        <v>711.83</v>
      </c>
      <c r="R148" s="55">
        <v>1597.0211926325651</v>
      </c>
      <c r="S148" s="112">
        <f t="shared" si="6"/>
        <v>4705.2130851145084</v>
      </c>
      <c r="T148" s="51" t="s">
        <v>81</v>
      </c>
      <c r="U148" s="51">
        <v>2033</v>
      </c>
      <c r="V148" s="55">
        <v>18980.608500000002</v>
      </c>
      <c r="W148" s="55">
        <v>1010.8930966592901</v>
      </c>
      <c r="X148" s="112">
        <f t="shared" si="7"/>
        <v>19991.501596659291</v>
      </c>
      <c r="Y148" s="55">
        <f t="shared" si="8"/>
        <v>24696.714681773799</v>
      </c>
      <c r="Z148" s="3"/>
    </row>
    <row r="149" spans="1:26" x14ac:dyDescent="0.3">
      <c r="A149" s="60" t="s">
        <v>24</v>
      </c>
      <c r="B149" s="60">
        <v>905300</v>
      </c>
      <c r="C149" s="69" t="s">
        <v>203</v>
      </c>
      <c r="D149" s="62" t="s">
        <v>204</v>
      </c>
      <c r="E149" s="60">
        <v>221060</v>
      </c>
      <c r="F149" s="60" t="s">
        <v>821</v>
      </c>
      <c r="G149" s="60">
        <v>1665</v>
      </c>
      <c r="H149" s="60" t="s">
        <v>87</v>
      </c>
      <c r="I149" s="54">
        <v>0</v>
      </c>
      <c r="J149" s="55">
        <v>0</v>
      </c>
      <c r="K149" s="56">
        <v>0</v>
      </c>
      <c r="L149" s="55">
        <v>0</v>
      </c>
      <c r="M149" s="55">
        <v>0</v>
      </c>
      <c r="N149" s="55">
        <v>0</v>
      </c>
      <c r="O149" s="55">
        <v>0</v>
      </c>
      <c r="P149" s="55">
        <v>0</v>
      </c>
      <c r="Q149" s="55">
        <v>0</v>
      </c>
      <c r="R149" s="55">
        <v>368.91117496848386</v>
      </c>
      <c r="S149" s="112">
        <f t="shared" si="6"/>
        <v>368.91117496848386</v>
      </c>
      <c r="T149" s="51" t="s">
        <v>81</v>
      </c>
      <c r="U149" s="51">
        <v>2033</v>
      </c>
      <c r="V149" s="55">
        <v>4384.5119999999997</v>
      </c>
      <c r="W149" s="55">
        <v>0</v>
      </c>
      <c r="X149" s="112">
        <f t="shared" si="7"/>
        <v>4384.5119999999997</v>
      </c>
      <c r="Y149" s="55">
        <f t="shared" si="8"/>
        <v>4753.4231749684832</v>
      </c>
      <c r="Z149" s="3"/>
    </row>
    <row r="150" spans="1:26" x14ac:dyDescent="0.3">
      <c r="A150" s="60" t="s">
        <v>24</v>
      </c>
      <c r="B150" s="60">
        <v>905300</v>
      </c>
      <c r="C150" s="69" t="s">
        <v>203</v>
      </c>
      <c r="D150" s="62" t="s">
        <v>204</v>
      </c>
      <c r="E150" s="60">
        <v>221061</v>
      </c>
      <c r="F150" s="60" t="s">
        <v>822</v>
      </c>
      <c r="G150" s="60">
        <v>1665</v>
      </c>
      <c r="H150" s="60" t="s">
        <v>87</v>
      </c>
      <c r="I150" s="54">
        <v>0</v>
      </c>
      <c r="J150" s="55">
        <v>0</v>
      </c>
      <c r="K150" s="56">
        <v>0</v>
      </c>
      <c r="L150" s="55">
        <v>0</v>
      </c>
      <c r="M150" s="55">
        <v>0</v>
      </c>
      <c r="N150" s="55">
        <v>0</v>
      </c>
      <c r="O150" s="55">
        <v>0</v>
      </c>
      <c r="P150" s="55">
        <v>0</v>
      </c>
      <c r="Q150" s="55">
        <v>0</v>
      </c>
      <c r="R150" s="55">
        <v>53.450198646001922</v>
      </c>
      <c r="S150" s="112">
        <f t="shared" si="6"/>
        <v>53.450198646001922</v>
      </c>
      <c r="T150" s="51" t="s">
        <v>81</v>
      </c>
      <c r="U150" s="51">
        <v>2033</v>
      </c>
      <c r="V150" s="55">
        <v>635.25599999999997</v>
      </c>
      <c r="W150" s="55">
        <v>0</v>
      </c>
      <c r="X150" s="112">
        <f t="shared" si="7"/>
        <v>635.25599999999997</v>
      </c>
      <c r="Y150" s="55">
        <f t="shared" si="8"/>
        <v>688.70619864600189</v>
      </c>
      <c r="Z150" s="3"/>
    </row>
    <row r="151" spans="1:26" x14ac:dyDescent="0.3">
      <c r="A151" s="60" t="s">
        <v>24</v>
      </c>
      <c r="B151" s="60">
        <v>905300</v>
      </c>
      <c r="C151" s="69" t="s">
        <v>203</v>
      </c>
      <c r="D151" s="62" t="s">
        <v>204</v>
      </c>
      <c r="E151" s="60">
        <v>221062</v>
      </c>
      <c r="F151" s="60" t="s">
        <v>823</v>
      </c>
      <c r="G151" s="60">
        <v>1665</v>
      </c>
      <c r="H151" s="60" t="s">
        <v>87</v>
      </c>
      <c r="I151" s="54">
        <v>0</v>
      </c>
      <c r="J151" s="55">
        <v>0</v>
      </c>
      <c r="K151" s="56">
        <v>0</v>
      </c>
      <c r="L151" s="55">
        <v>0</v>
      </c>
      <c r="M151" s="55">
        <v>0</v>
      </c>
      <c r="N151" s="55">
        <v>0</v>
      </c>
      <c r="O151" s="55">
        <v>0</v>
      </c>
      <c r="P151" s="55">
        <v>0</v>
      </c>
      <c r="Q151" s="55">
        <v>0</v>
      </c>
      <c r="R151" s="55">
        <v>72.314974638708492</v>
      </c>
      <c r="S151" s="112">
        <f t="shared" si="6"/>
        <v>72.314974638708492</v>
      </c>
      <c r="T151" s="51" t="s">
        <v>81</v>
      </c>
      <c r="U151" s="51">
        <v>2033</v>
      </c>
      <c r="V151" s="55">
        <v>859.46400000000006</v>
      </c>
      <c r="W151" s="55">
        <v>0</v>
      </c>
      <c r="X151" s="112">
        <f t="shared" si="7"/>
        <v>859.46400000000006</v>
      </c>
      <c r="Y151" s="55">
        <f t="shared" si="8"/>
        <v>931.77897463870852</v>
      </c>
      <c r="Z151" s="3"/>
    </row>
    <row r="152" spans="1:26" x14ac:dyDescent="0.3">
      <c r="A152" s="60" t="s">
        <v>24</v>
      </c>
      <c r="B152" s="60">
        <v>905300</v>
      </c>
      <c r="C152" s="69" t="s">
        <v>203</v>
      </c>
      <c r="D152" s="62" t="s">
        <v>204</v>
      </c>
      <c r="E152" s="60">
        <v>221063</v>
      </c>
      <c r="F152" s="60" t="s">
        <v>824</v>
      </c>
      <c r="G152" s="60">
        <v>1665</v>
      </c>
      <c r="H152" s="60" t="s">
        <v>87</v>
      </c>
      <c r="I152" s="54">
        <v>0</v>
      </c>
      <c r="J152" s="55">
        <v>0</v>
      </c>
      <c r="K152" s="56">
        <v>0</v>
      </c>
      <c r="L152" s="55">
        <v>0</v>
      </c>
      <c r="M152" s="55">
        <v>0</v>
      </c>
      <c r="N152" s="55">
        <v>0</v>
      </c>
      <c r="O152" s="55">
        <v>0</v>
      </c>
      <c r="P152" s="55">
        <v>0</v>
      </c>
      <c r="Q152" s="55">
        <v>0</v>
      </c>
      <c r="R152" s="55">
        <v>187.59971681635972</v>
      </c>
      <c r="S152" s="112">
        <f t="shared" si="6"/>
        <v>187.59971681635972</v>
      </c>
      <c r="T152" s="51" t="s">
        <v>81</v>
      </c>
      <c r="U152" s="51">
        <v>2033</v>
      </c>
      <c r="V152" s="55">
        <v>2229.6240000000003</v>
      </c>
      <c r="W152" s="55">
        <v>0</v>
      </c>
      <c r="X152" s="112">
        <f t="shared" si="7"/>
        <v>2229.6240000000003</v>
      </c>
      <c r="Y152" s="55">
        <f t="shared" si="8"/>
        <v>2417.2237168163601</v>
      </c>
      <c r="Z152" s="3"/>
    </row>
    <row r="153" spans="1:26" x14ac:dyDescent="0.3">
      <c r="A153" s="60" t="s">
        <v>24</v>
      </c>
      <c r="B153" s="60">
        <v>905300</v>
      </c>
      <c r="C153" s="69" t="s">
        <v>203</v>
      </c>
      <c r="D153" s="62" t="s">
        <v>204</v>
      </c>
      <c r="E153" s="60">
        <v>221064</v>
      </c>
      <c r="F153" s="60" t="s">
        <v>825</v>
      </c>
      <c r="G153" s="60">
        <v>1665</v>
      </c>
      <c r="H153" s="60" t="s">
        <v>87</v>
      </c>
      <c r="I153" s="54">
        <v>0</v>
      </c>
      <c r="J153" s="55">
        <v>0</v>
      </c>
      <c r="K153" s="56">
        <v>0</v>
      </c>
      <c r="L153" s="55">
        <v>0</v>
      </c>
      <c r="M153" s="55">
        <v>0</v>
      </c>
      <c r="N153" s="55">
        <v>0</v>
      </c>
      <c r="O153" s="55">
        <v>0</v>
      </c>
      <c r="P153" s="55">
        <v>0</v>
      </c>
      <c r="Q153" s="55">
        <v>0</v>
      </c>
      <c r="R153" s="55">
        <v>166.63885460224131</v>
      </c>
      <c r="S153" s="112">
        <f t="shared" si="6"/>
        <v>166.63885460224131</v>
      </c>
      <c r="T153" s="51" t="s">
        <v>81</v>
      </c>
      <c r="U153" s="51">
        <v>2038</v>
      </c>
      <c r="V153" s="55">
        <v>1980.5040000000001</v>
      </c>
      <c r="W153" s="55">
        <v>0</v>
      </c>
      <c r="X153" s="112">
        <f t="shared" si="7"/>
        <v>1980.5040000000001</v>
      </c>
      <c r="Y153" s="55">
        <f t="shared" si="8"/>
        <v>2147.1428546022416</v>
      </c>
      <c r="Z153" s="3"/>
    </row>
    <row r="154" spans="1:26" x14ac:dyDescent="0.3">
      <c r="A154" s="60" t="s">
        <v>24</v>
      </c>
      <c r="B154" s="60">
        <v>905300</v>
      </c>
      <c r="C154" s="69" t="s">
        <v>203</v>
      </c>
      <c r="D154" s="62" t="s">
        <v>204</v>
      </c>
      <c r="E154" s="60">
        <v>231034</v>
      </c>
      <c r="F154" s="60" t="s">
        <v>238</v>
      </c>
      <c r="G154" s="60">
        <v>1665</v>
      </c>
      <c r="H154" s="60" t="s">
        <v>87</v>
      </c>
      <c r="I154" s="54">
        <v>0</v>
      </c>
      <c r="J154" s="55">
        <v>0</v>
      </c>
      <c r="K154" s="56">
        <v>0</v>
      </c>
      <c r="L154" s="55">
        <v>0</v>
      </c>
      <c r="M154" s="55">
        <v>3406.2149390154727</v>
      </c>
      <c r="N154" s="55">
        <v>221.15721979580618</v>
      </c>
      <c r="O154" s="55">
        <v>1735.3796691000002</v>
      </c>
      <c r="P154" s="55">
        <v>0</v>
      </c>
      <c r="Q154" s="55">
        <v>0</v>
      </c>
      <c r="R154" s="55">
        <v>3708.3810221082958</v>
      </c>
      <c r="S154" s="112">
        <f t="shared" si="6"/>
        <v>9071.1328500195741</v>
      </c>
      <c r="T154" s="51" t="s">
        <v>81</v>
      </c>
      <c r="U154" s="51">
        <v>2028</v>
      </c>
      <c r="V154" s="55">
        <v>44074.13544302401</v>
      </c>
      <c r="W154" s="55">
        <v>0</v>
      </c>
      <c r="X154" s="112">
        <f t="shared" si="7"/>
        <v>44074.13544302401</v>
      </c>
      <c r="Y154" s="55">
        <f t="shared" si="8"/>
        <v>53145.268293043584</v>
      </c>
      <c r="Z154" s="3"/>
    </row>
    <row r="155" spans="1:26" x14ac:dyDescent="0.3">
      <c r="A155" s="60" t="s">
        <v>24</v>
      </c>
      <c r="B155" s="60">
        <v>905300</v>
      </c>
      <c r="C155" s="69" t="s">
        <v>203</v>
      </c>
      <c r="D155" s="62" t="s">
        <v>204</v>
      </c>
      <c r="E155" s="60">
        <v>231035</v>
      </c>
      <c r="F155" s="60" t="s">
        <v>239</v>
      </c>
      <c r="G155" s="60">
        <v>1665</v>
      </c>
      <c r="H155" s="60" t="s">
        <v>87</v>
      </c>
      <c r="I155" s="54">
        <v>0</v>
      </c>
      <c r="J155" s="55">
        <v>0</v>
      </c>
      <c r="K155" s="56">
        <v>0</v>
      </c>
      <c r="L155" s="55">
        <v>0</v>
      </c>
      <c r="M155" s="55">
        <v>3406.2149390154727</v>
      </c>
      <c r="N155" s="55">
        <v>221.15721979580618</v>
      </c>
      <c r="O155" s="55">
        <v>1735.3796691000002</v>
      </c>
      <c r="P155" s="55">
        <v>0</v>
      </c>
      <c r="Q155" s="55">
        <v>0</v>
      </c>
      <c r="R155" s="55">
        <v>3708.3810221082958</v>
      </c>
      <c r="S155" s="112">
        <f t="shared" si="6"/>
        <v>9071.1328500195741</v>
      </c>
      <c r="T155" s="51" t="s">
        <v>81</v>
      </c>
      <c r="U155" s="51">
        <v>2028</v>
      </c>
      <c r="V155" s="55">
        <v>44074.13544302401</v>
      </c>
      <c r="W155" s="55">
        <v>0</v>
      </c>
      <c r="X155" s="112">
        <f t="shared" si="7"/>
        <v>44074.13544302401</v>
      </c>
      <c r="Y155" s="55">
        <f t="shared" si="8"/>
        <v>53145.268293043584</v>
      </c>
      <c r="Z155" s="3"/>
    </row>
    <row r="156" spans="1:26" x14ac:dyDescent="0.3">
      <c r="A156" s="60" t="s">
        <v>24</v>
      </c>
      <c r="B156" s="60">
        <v>905300</v>
      </c>
      <c r="C156" s="69" t="s">
        <v>203</v>
      </c>
      <c r="D156" s="62" t="s">
        <v>204</v>
      </c>
      <c r="E156" s="60">
        <v>121036</v>
      </c>
      <c r="F156" s="60" t="s">
        <v>212</v>
      </c>
      <c r="G156" s="60">
        <v>1667</v>
      </c>
      <c r="H156" s="60" t="s">
        <v>87</v>
      </c>
      <c r="I156" s="54">
        <v>0</v>
      </c>
      <c r="J156" s="55">
        <v>0</v>
      </c>
      <c r="K156" s="56">
        <v>0</v>
      </c>
      <c r="L156" s="55">
        <v>0</v>
      </c>
      <c r="M156" s="55">
        <v>1271.6889978181189</v>
      </c>
      <c r="N156" s="55">
        <v>0</v>
      </c>
      <c r="O156" s="55">
        <v>1735.3796691000002</v>
      </c>
      <c r="P156" s="55">
        <v>0</v>
      </c>
      <c r="Q156" s="55">
        <v>0</v>
      </c>
      <c r="R156" s="55">
        <v>2183.8598319334615</v>
      </c>
      <c r="S156" s="112">
        <f t="shared" si="6"/>
        <v>5190.928498851581</v>
      </c>
      <c r="T156" s="51" t="s">
        <v>81</v>
      </c>
      <c r="U156" s="51">
        <v>2024</v>
      </c>
      <c r="V156" s="55">
        <v>25955.190000000002</v>
      </c>
      <c r="W156" s="55">
        <v>0</v>
      </c>
      <c r="X156" s="112">
        <f t="shared" si="7"/>
        <v>25955.190000000002</v>
      </c>
      <c r="Y156" s="55">
        <f t="shared" si="8"/>
        <v>31146.118498851582</v>
      </c>
      <c r="Z156" s="3"/>
    </row>
    <row r="157" spans="1:26" x14ac:dyDescent="0.3">
      <c r="A157" s="60" t="s">
        <v>24</v>
      </c>
      <c r="B157" s="60">
        <v>905300</v>
      </c>
      <c r="C157" s="69" t="s">
        <v>203</v>
      </c>
      <c r="D157" s="62" t="s">
        <v>204</v>
      </c>
      <c r="E157" s="60">
        <v>121047</v>
      </c>
      <c r="F157" s="60" t="s">
        <v>213</v>
      </c>
      <c r="G157" s="60">
        <v>3007</v>
      </c>
      <c r="H157" s="60" t="s">
        <v>87</v>
      </c>
      <c r="I157" s="54">
        <v>0</v>
      </c>
      <c r="J157" s="55">
        <v>0</v>
      </c>
      <c r="K157" s="56">
        <v>0</v>
      </c>
      <c r="L157" s="55">
        <v>0</v>
      </c>
      <c r="M157" s="55">
        <v>2199.2845266789268</v>
      </c>
      <c r="N157" s="55">
        <v>0</v>
      </c>
      <c r="O157" s="55">
        <v>532.183098524</v>
      </c>
      <c r="P157" s="55">
        <v>0</v>
      </c>
      <c r="Q157" s="55">
        <v>0</v>
      </c>
      <c r="R157" s="55">
        <v>0</v>
      </c>
      <c r="S157" s="112">
        <f t="shared" si="6"/>
        <v>2731.4676252029267</v>
      </c>
      <c r="T157" s="51" t="s">
        <v>247</v>
      </c>
      <c r="U157" s="51">
        <v>1900</v>
      </c>
      <c r="V157" s="55">
        <v>0</v>
      </c>
      <c r="W157" s="55">
        <v>0</v>
      </c>
      <c r="X157" s="112">
        <f t="shared" si="7"/>
        <v>0</v>
      </c>
      <c r="Y157" s="55">
        <f t="shared" si="8"/>
        <v>2731.4676252029267</v>
      </c>
      <c r="Z157" s="3"/>
    </row>
    <row r="158" spans="1:26" x14ac:dyDescent="0.3">
      <c r="A158" s="60" t="s">
        <v>24</v>
      </c>
      <c r="B158" s="60">
        <v>905300</v>
      </c>
      <c r="C158" s="69" t="s">
        <v>203</v>
      </c>
      <c r="D158" s="70" t="s">
        <v>204</v>
      </c>
      <c r="E158" s="60">
        <v>121003</v>
      </c>
      <c r="F158" s="60" t="s">
        <v>209</v>
      </c>
      <c r="G158" s="60">
        <v>3007</v>
      </c>
      <c r="H158" s="60" t="s">
        <v>87</v>
      </c>
      <c r="I158" s="54">
        <v>0</v>
      </c>
      <c r="J158" s="55">
        <v>0</v>
      </c>
      <c r="K158" s="56">
        <v>0</v>
      </c>
      <c r="L158" s="55">
        <v>0</v>
      </c>
      <c r="M158" s="55">
        <v>0</v>
      </c>
      <c r="N158" s="55">
        <v>0</v>
      </c>
      <c r="O158" s="55">
        <v>532.183098524</v>
      </c>
      <c r="P158" s="55">
        <v>0</v>
      </c>
      <c r="Q158" s="55">
        <v>0</v>
      </c>
      <c r="R158" s="55">
        <v>0</v>
      </c>
      <c r="S158" s="112">
        <f t="shared" si="6"/>
        <v>532.183098524</v>
      </c>
      <c r="T158" s="51" t="s">
        <v>247</v>
      </c>
      <c r="U158" s="51">
        <v>1900</v>
      </c>
      <c r="V158" s="55">
        <v>0</v>
      </c>
      <c r="W158" s="55">
        <v>0</v>
      </c>
      <c r="X158" s="112">
        <f t="shared" si="7"/>
        <v>0</v>
      </c>
      <c r="Y158" s="55">
        <f t="shared" si="8"/>
        <v>532.183098524</v>
      </c>
      <c r="Z158" s="3"/>
    </row>
    <row r="159" spans="1:26" x14ac:dyDescent="0.3">
      <c r="A159" s="60" t="s">
        <v>24</v>
      </c>
      <c r="B159" s="60">
        <v>905300</v>
      </c>
      <c r="C159" s="69" t="s">
        <v>203</v>
      </c>
      <c r="D159" s="62" t="s">
        <v>204</v>
      </c>
      <c r="E159" s="60">
        <v>161000</v>
      </c>
      <c r="F159" s="60" t="s">
        <v>230</v>
      </c>
      <c r="G159" s="60">
        <v>3007</v>
      </c>
      <c r="H159" s="60" t="s">
        <v>87</v>
      </c>
      <c r="I159" s="54">
        <v>0</v>
      </c>
      <c r="J159" s="55">
        <v>0</v>
      </c>
      <c r="K159" s="56">
        <v>0</v>
      </c>
      <c r="L159" s="55">
        <v>0</v>
      </c>
      <c r="M159" s="55">
        <v>0</v>
      </c>
      <c r="N159" s="55">
        <v>0</v>
      </c>
      <c r="O159" s="55">
        <v>532.183098524</v>
      </c>
      <c r="P159" s="55">
        <v>0</v>
      </c>
      <c r="Q159" s="55">
        <v>0</v>
      </c>
      <c r="R159" s="55">
        <v>0</v>
      </c>
      <c r="S159" s="112">
        <f t="shared" si="6"/>
        <v>532.183098524</v>
      </c>
      <c r="T159" s="51" t="s">
        <v>247</v>
      </c>
      <c r="U159" s="51">
        <v>1900</v>
      </c>
      <c r="V159" s="55">
        <v>0</v>
      </c>
      <c r="W159" s="55">
        <v>0</v>
      </c>
      <c r="X159" s="112">
        <f t="shared" si="7"/>
        <v>0</v>
      </c>
      <c r="Y159" s="55">
        <f t="shared" si="8"/>
        <v>532.183098524</v>
      </c>
      <c r="Z159" s="3"/>
    </row>
    <row r="160" spans="1:26" x14ac:dyDescent="0.3">
      <c r="A160" s="60" t="s">
        <v>24</v>
      </c>
      <c r="B160" s="60">
        <v>905300</v>
      </c>
      <c r="C160" s="69" t="s">
        <v>203</v>
      </c>
      <c r="D160" s="62" t="s">
        <v>204</v>
      </c>
      <c r="E160" s="60">
        <v>161003</v>
      </c>
      <c r="F160" s="60" t="s">
        <v>231</v>
      </c>
      <c r="G160" s="60">
        <v>3007</v>
      </c>
      <c r="H160" s="60" t="s">
        <v>87</v>
      </c>
      <c r="I160" s="54">
        <v>0</v>
      </c>
      <c r="J160" s="55">
        <v>0</v>
      </c>
      <c r="K160" s="56">
        <v>0</v>
      </c>
      <c r="L160" s="55">
        <v>0</v>
      </c>
      <c r="M160" s="55">
        <v>0</v>
      </c>
      <c r="N160" s="55">
        <v>0</v>
      </c>
      <c r="O160" s="55">
        <v>532.183098524</v>
      </c>
      <c r="P160" s="55">
        <v>0</v>
      </c>
      <c r="Q160" s="55">
        <v>0</v>
      </c>
      <c r="R160" s="55">
        <v>0</v>
      </c>
      <c r="S160" s="112">
        <f t="shared" si="6"/>
        <v>532.183098524</v>
      </c>
      <c r="T160" s="51" t="s">
        <v>247</v>
      </c>
      <c r="U160" s="51">
        <v>1900</v>
      </c>
      <c r="V160" s="55">
        <v>0</v>
      </c>
      <c r="W160" s="55">
        <v>0</v>
      </c>
      <c r="X160" s="112">
        <f t="shared" si="7"/>
        <v>0</v>
      </c>
      <c r="Y160" s="55">
        <f t="shared" si="8"/>
        <v>532.183098524</v>
      </c>
      <c r="Z160" s="3"/>
    </row>
    <row r="161" spans="1:26" x14ac:dyDescent="0.3">
      <c r="A161" s="60" t="s">
        <v>24</v>
      </c>
      <c r="B161" s="60">
        <v>905300</v>
      </c>
      <c r="C161" s="69" t="s">
        <v>203</v>
      </c>
      <c r="D161" s="62" t="s">
        <v>204</v>
      </c>
      <c r="E161" s="60">
        <v>231058</v>
      </c>
      <c r="F161" s="60" t="s">
        <v>246</v>
      </c>
      <c r="G161" s="60">
        <v>3007</v>
      </c>
      <c r="H161" s="60" t="s">
        <v>87</v>
      </c>
      <c r="I161" s="54">
        <v>0</v>
      </c>
      <c r="J161" s="55">
        <v>0</v>
      </c>
      <c r="K161" s="56">
        <v>0</v>
      </c>
      <c r="L161" s="55">
        <v>0</v>
      </c>
      <c r="M161" s="55">
        <v>40.210414874539858</v>
      </c>
      <c r="N161" s="55">
        <v>0</v>
      </c>
      <c r="O161" s="55">
        <v>532.183098524</v>
      </c>
      <c r="P161" s="55">
        <v>0</v>
      </c>
      <c r="Q161" s="55">
        <v>0</v>
      </c>
      <c r="R161" s="55">
        <v>0</v>
      </c>
      <c r="S161" s="112">
        <f t="shared" si="6"/>
        <v>572.39351339853988</v>
      </c>
      <c r="T161" s="51" t="s">
        <v>247</v>
      </c>
      <c r="U161" s="51">
        <v>0</v>
      </c>
      <c r="V161" s="55">
        <v>0</v>
      </c>
      <c r="W161" s="55">
        <v>0</v>
      </c>
      <c r="X161" s="112">
        <f t="shared" si="7"/>
        <v>0</v>
      </c>
      <c r="Y161" s="55">
        <f t="shared" si="8"/>
        <v>572.39351339853988</v>
      </c>
      <c r="Z161" s="3"/>
    </row>
    <row r="162" spans="1:26" x14ac:dyDescent="0.3">
      <c r="A162" s="60" t="s">
        <v>24</v>
      </c>
      <c r="B162" s="60">
        <v>905300</v>
      </c>
      <c r="C162" s="69" t="s">
        <v>203</v>
      </c>
      <c r="D162" s="62" t="s">
        <v>204</v>
      </c>
      <c r="E162" s="60">
        <v>231059</v>
      </c>
      <c r="F162" s="60" t="s">
        <v>248</v>
      </c>
      <c r="G162" s="60">
        <v>3007</v>
      </c>
      <c r="H162" s="60" t="s">
        <v>87</v>
      </c>
      <c r="I162" s="54">
        <v>0</v>
      </c>
      <c r="J162" s="55">
        <v>0</v>
      </c>
      <c r="K162" s="56">
        <v>0</v>
      </c>
      <c r="L162" s="55">
        <v>0</v>
      </c>
      <c r="M162" s="55">
        <v>38.036878935375547</v>
      </c>
      <c r="N162" s="55">
        <v>0</v>
      </c>
      <c r="O162" s="55">
        <v>532.183098524</v>
      </c>
      <c r="P162" s="55">
        <v>0</v>
      </c>
      <c r="Q162" s="55">
        <v>0</v>
      </c>
      <c r="R162" s="55">
        <v>0</v>
      </c>
      <c r="S162" s="112">
        <f t="shared" si="6"/>
        <v>570.21997745937551</v>
      </c>
      <c r="T162" s="51" t="s">
        <v>247</v>
      </c>
      <c r="U162" s="51">
        <v>0</v>
      </c>
      <c r="V162" s="55">
        <v>0</v>
      </c>
      <c r="W162" s="55">
        <v>0</v>
      </c>
      <c r="X162" s="112">
        <f t="shared" si="7"/>
        <v>0</v>
      </c>
      <c r="Y162" s="55">
        <f t="shared" si="8"/>
        <v>570.21997745937551</v>
      </c>
      <c r="Z162" s="3"/>
    </row>
    <row r="163" spans="1:26" x14ac:dyDescent="0.3">
      <c r="A163" s="60" t="s">
        <v>24</v>
      </c>
      <c r="B163" s="60">
        <v>905300</v>
      </c>
      <c r="C163" s="69" t="s">
        <v>203</v>
      </c>
      <c r="D163" s="62" t="s">
        <v>204</v>
      </c>
      <c r="E163" s="60">
        <v>251000</v>
      </c>
      <c r="F163" s="60" t="s">
        <v>251</v>
      </c>
      <c r="G163" s="60">
        <v>3007</v>
      </c>
      <c r="H163" s="60" t="s">
        <v>87</v>
      </c>
      <c r="I163" s="54">
        <v>0</v>
      </c>
      <c r="J163" s="55">
        <v>0</v>
      </c>
      <c r="K163" s="56">
        <v>0</v>
      </c>
      <c r="L163" s="55">
        <v>0</v>
      </c>
      <c r="M163" s="55">
        <v>0</v>
      </c>
      <c r="N163" s="55">
        <v>0</v>
      </c>
      <c r="O163" s="55">
        <v>532.183098524</v>
      </c>
      <c r="P163" s="55">
        <v>0</v>
      </c>
      <c r="Q163" s="55">
        <v>0</v>
      </c>
      <c r="R163" s="55">
        <v>0</v>
      </c>
      <c r="S163" s="112">
        <f t="shared" si="6"/>
        <v>532.183098524</v>
      </c>
      <c r="T163" s="51" t="s">
        <v>247</v>
      </c>
      <c r="U163" s="51">
        <v>1900</v>
      </c>
      <c r="V163" s="55">
        <v>0</v>
      </c>
      <c r="W163" s="55">
        <v>0</v>
      </c>
      <c r="X163" s="112">
        <f t="shared" si="7"/>
        <v>0</v>
      </c>
      <c r="Y163" s="55">
        <f t="shared" si="8"/>
        <v>532.183098524</v>
      </c>
      <c r="Z163" s="3"/>
    </row>
    <row r="164" spans="1:26" x14ac:dyDescent="0.3">
      <c r="A164" s="60" t="s">
        <v>24</v>
      </c>
      <c r="B164" s="60">
        <v>905300</v>
      </c>
      <c r="C164" s="69" t="s">
        <v>203</v>
      </c>
      <c r="D164" s="62" t="s">
        <v>204</v>
      </c>
      <c r="E164" s="60">
        <v>221065</v>
      </c>
      <c r="F164" s="60" t="s">
        <v>327</v>
      </c>
      <c r="G164" s="60">
        <v>1665</v>
      </c>
      <c r="H164" s="60" t="s">
        <v>87</v>
      </c>
      <c r="I164" s="54">
        <v>0</v>
      </c>
      <c r="J164" s="55">
        <v>0</v>
      </c>
      <c r="K164" s="56">
        <v>0</v>
      </c>
      <c r="L164" s="55">
        <v>0</v>
      </c>
      <c r="M164" s="55">
        <v>0</v>
      </c>
      <c r="N164" s="55">
        <v>0</v>
      </c>
      <c r="O164" s="55">
        <v>1735.3796691000002</v>
      </c>
      <c r="P164" s="55">
        <v>0</v>
      </c>
      <c r="Q164" s="55">
        <v>260.48</v>
      </c>
      <c r="R164" s="55">
        <v>864.6355663323842</v>
      </c>
      <c r="S164" s="112">
        <f t="shared" si="6"/>
        <v>2860.4952354323846</v>
      </c>
      <c r="T164" s="51" t="s">
        <v>81</v>
      </c>
      <c r="U164" s="51">
        <v>2038</v>
      </c>
      <c r="V164" s="57">
        <v>10276.200000000001</v>
      </c>
      <c r="W164" s="55">
        <v>2.7007098785032677</v>
      </c>
      <c r="X164" s="112">
        <f t="shared" si="7"/>
        <v>10278.900709878504</v>
      </c>
      <c r="Y164" s="55">
        <f t="shared" si="8"/>
        <v>13139.395945310889</v>
      </c>
      <c r="Z164" s="3"/>
    </row>
    <row r="165" spans="1:26" x14ac:dyDescent="0.3">
      <c r="A165" s="60" t="s">
        <v>24</v>
      </c>
      <c r="B165" s="60">
        <v>905300</v>
      </c>
      <c r="C165" s="69" t="s">
        <v>203</v>
      </c>
      <c r="D165" s="62" t="s">
        <v>204</v>
      </c>
      <c r="E165" s="60">
        <v>231038</v>
      </c>
      <c r="F165" s="60" t="s">
        <v>240</v>
      </c>
      <c r="G165" s="60">
        <v>1665</v>
      </c>
      <c r="H165" s="60" t="s">
        <v>87</v>
      </c>
      <c r="I165" s="54">
        <v>0</v>
      </c>
      <c r="J165" s="55">
        <v>0</v>
      </c>
      <c r="K165" s="56">
        <v>0</v>
      </c>
      <c r="L165" s="55">
        <v>0</v>
      </c>
      <c r="M165" s="55">
        <v>32163.12535765997</v>
      </c>
      <c r="N165" s="55">
        <v>2158.820602046816</v>
      </c>
      <c r="O165" s="55">
        <v>1735.3796691000002</v>
      </c>
      <c r="P165" s="55">
        <v>0</v>
      </c>
      <c r="Q165" s="55">
        <v>8055.62</v>
      </c>
      <c r="R165" s="55">
        <v>2521.0333738380004</v>
      </c>
      <c r="S165" s="112">
        <f t="shared" si="6"/>
        <v>46633.979002644788</v>
      </c>
      <c r="T165" s="51" t="s">
        <v>807</v>
      </c>
      <c r="U165" s="51">
        <v>2034</v>
      </c>
      <c r="V165" s="57">
        <v>29962.5</v>
      </c>
      <c r="W165" s="55">
        <v>0</v>
      </c>
      <c r="X165" s="112">
        <f t="shared" si="7"/>
        <v>29962.5</v>
      </c>
      <c r="Y165" s="55">
        <f t="shared" si="8"/>
        <v>76596.479002644788</v>
      </c>
      <c r="Z165" s="3"/>
    </row>
    <row r="166" spans="1:26" x14ac:dyDescent="0.3">
      <c r="A166" s="60" t="s">
        <v>24</v>
      </c>
      <c r="B166" s="60">
        <v>905300</v>
      </c>
      <c r="C166" s="69" t="s">
        <v>203</v>
      </c>
      <c r="D166" s="61" t="s">
        <v>204</v>
      </c>
      <c r="E166" s="60">
        <v>231054</v>
      </c>
      <c r="F166" s="60" t="s">
        <v>242</v>
      </c>
      <c r="G166" s="60">
        <v>1665</v>
      </c>
      <c r="H166" s="60" t="s">
        <v>87</v>
      </c>
      <c r="I166" s="54">
        <v>0</v>
      </c>
      <c r="J166" s="55">
        <v>0</v>
      </c>
      <c r="K166" s="56">
        <v>0</v>
      </c>
      <c r="L166" s="55">
        <v>0</v>
      </c>
      <c r="M166" s="55">
        <v>0</v>
      </c>
      <c r="N166" s="55">
        <v>0</v>
      </c>
      <c r="O166" s="55">
        <v>0</v>
      </c>
      <c r="P166" s="55">
        <v>0</v>
      </c>
      <c r="Q166" s="55">
        <v>0</v>
      </c>
      <c r="R166" s="55">
        <v>139.684356758853</v>
      </c>
      <c r="S166" s="112">
        <f t="shared" si="6"/>
        <v>139.684356758853</v>
      </c>
      <c r="T166" s="51" t="s">
        <v>81</v>
      </c>
      <c r="U166" s="51">
        <v>2038</v>
      </c>
      <c r="V166" s="55">
        <v>1660.1495969152832</v>
      </c>
      <c r="W166" s="55">
        <v>0</v>
      </c>
      <c r="X166" s="112">
        <f t="shared" si="7"/>
        <v>1660.1495969152832</v>
      </c>
      <c r="Y166" s="55">
        <f t="shared" si="8"/>
        <v>1799.8339536741362</v>
      </c>
      <c r="Z166" s="3"/>
    </row>
    <row r="167" spans="1:26" x14ac:dyDescent="0.3">
      <c r="A167" s="60" t="s">
        <v>24</v>
      </c>
      <c r="B167" s="60">
        <v>905300</v>
      </c>
      <c r="C167" s="69" t="s">
        <v>203</v>
      </c>
      <c r="D167" s="61" t="s">
        <v>204</v>
      </c>
      <c r="E167" s="60">
        <v>231055</v>
      </c>
      <c r="F167" s="60" t="s">
        <v>243</v>
      </c>
      <c r="G167" s="60">
        <v>1665</v>
      </c>
      <c r="H167" s="60" t="s">
        <v>87</v>
      </c>
      <c r="I167" s="54">
        <v>0</v>
      </c>
      <c r="J167" s="55">
        <v>0</v>
      </c>
      <c r="K167" s="56">
        <v>0</v>
      </c>
      <c r="L167" s="55">
        <v>0</v>
      </c>
      <c r="M167" s="55">
        <v>0</v>
      </c>
      <c r="N167" s="55">
        <v>0</v>
      </c>
      <c r="O167" s="55">
        <v>0</v>
      </c>
      <c r="P167" s="55">
        <v>0</v>
      </c>
      <c r="Q167" s="55">
        <v>0</v>
      </c>
      <c r="R167" s="55">
        <v>189.40946524840402</v>
      </c>
      <c r="S167" s="112">
        <f t="shared" si="6"/>
        <v>189.40946524840402</v>
      </c>
      <c r="T167" s="51" t="s">
        <v>81</v>
      </c>
      <c r="U167" s="51">
        <v>2038</v>
      </c>
      <c r="V167" s="55">
        <v>2251.1328732889629</v>
      </c>
      <c r="W167" s="55">
        <v>0</v>
      </c>
      <c r="X167" s="112">
        <f t="shared" si="7"/>
        <v>2251.1328732889629</v>
      </c>
      <c r="Y167" s="55">
        <f t="shared" si="8"/>
        <v>2440.542338537367</v>
      </c>
      <c r="Z167" s="3"/>
    </row>
    <row r="168" spans="1:26" x14ac:dyDescent="0.3">
      <c r="A168" s="60" t="s">
        <v>24</v>
      </c>
      <c r="B168" s="60">
        <v>905300</v>
      </c>
      <c r="C168" s="69" t="s">
        <v>203</v>
      </c>
      <c r="D168" s="61" t="s">
        <v>204</v>
      </c>
      <c r="E168" s="60">
        <v>231056</v>
      </c>
      <c r="F168" s="60" t="s">
        <v>244</v>
      </c>
      <c r="G168" s="60">
        <v>1665</v>
      </c>
      <c r="H168" s="60" t="s">
        <v>87</v>
      </c>
      <c r="I168" s="54">
        <v>0</v>
      </c>
      <c r="J168" s="55">
        <v>0</v>
      </c>
      <c r="K168" s="56">
        <v>0</v>
      </c>
      <c r="L168" s="55">
        <v>0</v>
      </c>
      <c r="M168" s="55">
        <v>0</v>
      </c>
      <c r="N168" s="55">
        <v>0</v>
      </c>
      <c r="O168" s="55">
        <v>0</v>
      </c>
      <c r="P168" s="55">
        <v>0</v>
      </c>
      <c r="Q168" s="55">
        <v>0</v>
      </c>
      <c r="R168" s="55">
        <v>189.40946524840402</v>
      </c>
      <c r="S168" s="112">
        <f t="shared" si="6"/>
        <v>189.40946524840402</v>
      </c>
      <c r="T168" s="51" t="s">
        <v>81</v>
      </c>
      <c r="U168" s="51">
        <v>2038</v>
      </c>
      <c r="V168" s="55">
        <v>2251.1328732889629</v>
      </c>
      <c r="W168" s="55">
        <v>0</v>
      </c>
      <c r="X168" s="112">
        <f t="shared" si="7"/>
        <v>2251.1328732889629</v>
      </c>
      <c r="Y168" s="55">
        <f t="shared" si="8"/>
        <v>2440.542338537367</v>
      </c>
      <c r="Z168" s="3"/>
    </row>
    <row r="169" spans="1:26" x14ac:dyDescent="0.3">
      <c r="A169" s="60" t="s">
        <v>24</v>
      </c>
      <c r="B169" s="60">
        <v>905300</v>
      </c>
      <c r="C169" s="69" t="s">
        <v>203</v>
      </c>
      <c r="D169" s="61" t="s">
        <v>204</v>
      </c>
      <c r="E169" s="60">
        <v>231057</v>
      </c>
      <c r="F169" s="60" t="s">
        <v>245</v>
      </c>
      <c r="G169" s="60">
        <v>1665</v>
      </c>
      <c r="H169" s="60" t="s">
        <v>87</v>
      </c>
      <c r="I169" s="54">
        <v>0</v>
      </c>
      <c r="J169" s="55">
        <v>0</v>
      </c>
      <c r="K169" s="56">
        <v>0</v>
      </c>
      <c r="L169" s="55">
        <v>0</v>
      </c>
      <c r="M169" s="55">
        <v>0</v>
      </c>
      <c r="N169" s="55">
        <v>0</v>
      </c>
      <c r="O169" s="55">
        <v>0</v>
      </c>
      <c r="P169" s="55">
        <v>0</v>
      </c>
      <c r="Q169" s="55">
        <v>0</v>
      </c>
      <c r="R169" s="55">
        <v>189.40946524840402</v>
      </c>
      <c r="S169" s="112">
        <f t="shared" si="6"/>
        <v>189.40946524840402</v>
      </c>
      <c r="T169" s="51" t="s">
        <v>81</v>
      </c>
      <c r="U169" s="51">
        <v>2038</v>
      </c>
      <c r="V169" s="55">
        <v>2251.1328732889629</v>
      </c>
      <c r="W169" s="55">
        <v>0</v>
      </c>
      <c r="X169" s="112">
        <f t="shared" si="7"/>
        <v>2251.1328732889629</v>
      </c>
      <c r="Y169" s="55">
        <f t="shared" si="8"/>
        <v>2440.542338537367</v>
      </c>
      <c r="Z169" s="3"/>
    </row>
    <row r="170" spans="1:26" x14ac:dyDescent="0.3">
      <c r="A170" s="60" t="s">
        <v>24</v>
      </c>
      <c r="B170" s="60">
        <v>905300</v>
      </c>
      <c r="C170" s="69" t="s">
        <v>203</v>
      </c>
      <c r="D170" s="61" t="s">
        <v>204</v>
      </c>
      <c r="E170" s="60">
        <v>231039</v>
      </c>
      <c r="F170" s="60" t="s">
        <v>241</v>
      </c>
      <c r="G170" s="60">
        <v>1665</v>
      </c>
      <c r="H170" s="60" t="s">
        <v>87</v>
      </c>
      <c r="I170" s="54">
        <v>0</v>
      </c>
      <c r="J170" s="55">
        <v>0</v>
      </c>
      <c r="K170" s="56">
        <v>0</v>
      </c>
      <c r="L170" s="55">
        <v>0</v>
      </c>
      <c r="M170" s="55">
        <v>32163.12535765997</v>
      </c>
      <c r="N170" s="55">
        <v>2158.820602046816</v>
      </c>
      <c r="O170" s="55">
        <v>1735.3796691000002</v>
      </c>
      <c r="P170" s="55">
        <v>0</v>
      </c>
      <c r="Q170" s="55">
        <v>0</v>
      </c>
      <c r="R170" s="55">
        <v>1680.6889158920003</v>
      </c>
      <c r="S170" s="112">
        <f t="shared" si="6"/>
        <v>37738.014544698788</v>
      </c>
      <c r="T170" s="51" t="s">
        <v>81</v>
      </c>
      <c r="U170" s="51">
        <v>2038</v>
      </c>
      <c r="V170" s="55">
        <v>19975</v>
      </c>
      <c r="W170" s="55">
        <v>0</v>
      </c>
      <c r="X170" s="112">
        <f t="shared" si="7"/>
        <v>19975</v>
      </c>
      <c r="Y170" s="55">
        <f t="shared" si="8"/>
        <v>57713.014544698788</v>
      </c>
      <c r="Z170" s="3"/>
    </row>
    <row r="171" spans="1:26" x14ac:dyDescent="0.3">
      <c r="A171" s="60" t="s">
        <v>24</v>
      </c>
      <c r="B171" s="60">
        <v>905300</v>
      </c>
      <c r="C171" s="69" t="s">
        <v>203</v>
      </c>
      <c r="D171" s="61" t="s">
        <v>204</v>
      </c>
      <c r="E171" s="60">
        <v>251007</v>
      </c>
      <c r="F171" s="60" t="s">
        <v>826</v>
      </c>
      <c r="G171" s="60">
        <v>1665</v>
      </c>
      <c r="H171" s="60" t="s">
        <v>87</v>
      </c>
      <c r="I171" s="54">
        <v>0</v>
      </c>
      <c r="J171" s="55">
        <v>0</v>
      </c>
      <c r="K171" s="56">
        <v>0</v>
      </c>
      <c r="L171" s="55">
        <v>0</v>
      </c>
      <c r="M171" s="55">
        <v>0</v>
      </c>
      <c r="N171" s="55">
        <v>0</v>
      </c>
      <c r="O171" s="55">
        <v>1735.3796691000002</v>
      </c>
      <c r="P171" s="55">
        <v>0</v>
      </c>
      <c r="Q171" s="55">
        <v>0</v>
      </c>
      <c r="R171" s="55">
        <v>542.11157372176012</v>
      </c>
      <c r="S171" s="112">
        <f t="shared" si="6"/>
        <v>2277.4912428217604</v>
      </c>
      <c r="T171" s="51" t="s">
        <v>81</v>
      </c>
      <c r="U171" s="51">
        <v>2040</v>
      </c>
      <c r="V171" s="57">
        <v>6443</v>
      </c>
      <c r="W171" s="57">
        <v>0</v>
      </c>
      <c r="X171" s="112">
        <f t="shared" si="7"/>
        <v>6443</v>
      </c>
      <c r="Y171" s="55">
        <f t="shared" si="8"/>
        <v>8720.4912428217613</v>
      </c>
      <c r="Z171" s="3"/>
    </row>
    <row r="172" spans="1:26" x14ac:dyDescent="0.3">
      <c r="A172" s="60" t="s">
        <v>24</v>
      </c>
      <c r="B172" s="60">
        <v>905300</v>
      </c>
      <c r="C172" s="69" t="s">
        <v>203</v>
      </c>
      <c r="D172" s="61" t="s">
        <v>204</v>
      </c>
      <c r="E172" s="60">
        <v>241033</v>
      </c>
      <c r="F172" s="60" t="s">
        <v>827</v>
      </c>
      <c r="G172" s="60">
        <v>1665</v>
      </c>
      <c r="H172" s="60" t="s">
        <v>87</v>
      </c>
      <c r="I172" s="54">
        <v>0</v>
      </c>
      <c r="J172" s="55">
        <v>0</v>
      </c>
      <c r="K172" s="56">
        <v>0</v>
      </c>
      <c r="L172" s="55">
        <v>0</v>
      </c>
      <c r="M172" s="55">
        <v>0</v>
      </c>
      <c r="N172" s="55">
        <v>0</v>
      </c>
      <c r="O172" s="55">
        <v>1735.3796691000002</v>
      </c>
      <c r="P172" s="55">
        <v>0</v>
      </c>
      <c r="Q172" s="55">
        <v>0</v>
      </c>
      <c r="R172" s="55">
        <v>102.31377830912001</v>
      </c>
      <c r="S172" s="112">
        <f t="shared" si="6"/>
        <v>1837.6934474091202</v>
      </c>
      <c r="T172" s="51" t="s">
        <v>81</v>
      </c>
      <c r="U172" s="51">
        <v>2040</v>
      </c>
      <c r="V172" s="57">
        <v>1216</v>
      </c>
      <c r="W172" s="57">
        <v>0</v>
      </c>
      <c r="X172" s="112">
        <f t="shared" si="7"/>
        <v>1216</v>
      </c>
      <c r="Y172" s="55">
        <f t="shared" si="8"/>
        <v>3053.6934474091204</v>
      </c>
      <c r="Z172" s="3"/>
    </row>
    <row r="173" spans="1:26" x14ac:dyDescent="0.3">
      <c r="A173" s="60" t="s">
        <v>24</v>
      </c>
      <c r="B173" s="60">
        <v>905300</v>
      </c>
      <c r="C173" s="60" t="s">
        <v>203</v>
      </c>
      <c r="D173" s="61" t="s">
        <v>204</v>
      </c>
      <c r="E173" s="60">
        <v>141046</v>
      </c>
      <c r="F173" s="60" t="s">
        <v>217</v>
      </c>
      <c r="G173" s="60">
        <v>1625</v>
      </c>
      <c r="H173" s="60" t="s">
        <v>87</v>
      </c>
      <c r="I173" s="54">
        <v>0</v>
      </c>
      <c r="J173" s="55">
        <v>0</v>
      </c>
      <c r="K173" s="56">
        <v>0</v>
      </c>
      <c r="L173" s="55">
        <v>0</v>
      </c>
      <c r="M173" s="55">
        <v>3872.6443866663353</v>
      </c>
      <c r="N173" s="55">
        <v>5248.6715442803006</v>
      </c>
      <c r="O173" s="55">
        <v>1735.3796691000002</v>
      </c>
      <c r="P173" s="55">
        <v>0</v>
      </c>
      <c r="Q173" s="55">
        <v>585.04999999999995</v>
      </c>
      <c r="R173" s="55">
        <v>1184.2887150976899</v>
      </c>
      <c r="S173" s="112">
        <f t="shared" si="6"/>
        <v>12626.034315144325</v>
      </c>
      <c r="T173" s="51" t="s">
        <v>81</v>
      </c>
      <c r="U173" s="51">
        <v>2025</v>
      </c>
      <c r="V173" s="55">
        <v>14075.28</v>
      </c>
      <c r="W173" s="55">
        <v>0</v>
      </c>
      <c r="X173" s="112">
        <f t="shared" si="7"/>
        <v>14075.28</v>
      </c>
      <c r="Y173" s="55">
        <f t="shared" si="8"/>
        <v>26701.314315144326</v>
      </c>
      <c r="Z173" s="3"/>
    </row>
    <row r="174" spans="1:26" x14ac:dyDescent="0.3">
      <c r="A174" s="60" t="s">
        <v>24</v>
      </c>
      <c r="B174" s="60">
        <v>905300</v>
      </c>
      <c r="C174" s="60" t="s">
        <v>203</v>
      </c>
      <c r="D174" s="62" t="s">
        <v>204</v>
      </c>
      <c r="E174" s="60">
        <v>111014</v>
      </c>
      <c r="F174" s="60" t="s">
        <v>205</v>
      </c>
      <c r="G174" s="60">
        <v>1625</v>
      </c>
      <c r="H174" s="60" t="s">
        <v>87</v>
      </c>
      <c r="I174" s="54">
        <v>0</v>
      </c>
      <c r="J174" s="55">
        <v>0</v>
      </c>
      <c r="K174" s="56">
        <v>0</v>
      </c>
      <c r="L174" s="55">
        <v>0</v>
      </c>
      <c r="M174" s="55">
        <v>10562.574915655363</v>
      </c>
      <c r="N174" s="55">
        <v>4474.6366515550808</v>
      </c>
      <c r="O174" s="55">
        <v>1735.3796691000002</v>
      </c>
      <c r="P174" s="55">
        <v>0</v>
      </c>
      <c r="Q174" s="55">
        <v>0</v>
      </c>
      <c r="R174" s="55">
        <v>0</v>
      </c>
      <c r="S174" s="112">
        <f t="shared" si="6"/>
        <v>16772.591236310443</v>
      </c>
      <c r="T174" s="51" t="s">
        <v>807</v>
      </c>
      <c r="U174" s="51">
        <v>2021</v>
      </c>
      <c r="V174" s="55">
        <v>0</v>
      </c>
      <c r="W174" s="55">
        <v>0</v>
      </c>
      <c r="X174" s="112">
        <f t="shared" si="7"/>
        <v>0</v>
      </c>
      <c r="Y174" s="55">
        <f t="shared" si="8"/>
        <v>16772.591236310443</v>
      </c>
      <c r="Z174" s="3"/>
    </row>
    <row r="175" spans="1:26" x14ac:dyDescent="0.3">
      <c r="A175" s="60" t="s">
        <v>24</v>
      </c>
      <c r="B175" s="60">
        <v>905300</v>
      </c>
      <c r="C175" s="60" t="s">
        <v>203</v>
      </c>
      <c r="D175" s="62" t="s">
        <v>204</v>
      </c>
      <c r="E175" s="60">
        <v>111049</v>
      </c>
      <c r="F175" s="60" t="s">
        <v>208</v>
      </c>
      <c r="G175" s="60">
        <v>1667</v>
      </c>
      <c r="H175" s="60" t="s">
        <v>87</v>
      </c>
      <c r="I175" s="54">
        <v>0</v>
      </c>
      <c r="J175" s="55">
        <v>0</v>
      </c>
      <c r="K175" s="56">
        <v>0</v>
      </c>
      <c r="L175" s="55">
        <v>0</v>
      </c>
      <c r="M175" s="55">
        <v>0</v>
      </c>
      <c r="N175" s="55">
        <v>0</v>
      </c>
      <c r="O175" s="55">
        <v>1735.3796691000002</v>
      </c>
      <c r="P175" s="55">
        <v>0</v>
      </c>
      <c r="Q175" s="55">
        <v>0</v>
      </c>
      <c r="R175" s="55">
        <v>0</v>
      </c>
      <c r="S175" s="112">
        <f t="shared" si="6"/>
        <v>1735.3796691000002</v>
      </c>
      <c r="T175" s="51" t="s">
        <v>807</v>
      </c>
      <c r="U175" s="51">
        <v>2021</v>
      </c>
      <c r="V175" s="55">
        <v>0</v>
      </c>
      <c r="W175" s="55">
        <v>0</v>
      </c>
      <c r="X175" s="112">
        <f t="shared" si="7"/>
        <v>0</v>
      </c>
      <c r="Y175" s="55">
        <f t="shared" si="8"/>
        <v>1735.3796691000002</v>
      </c>
      <c r="Z175" s="3"/>
    </row>
    <row r="176" spans="1:26" x14ac:dyDescent="0.3">
      <c r="A176" s="60" t="s">
        <v>24</v>
      </c>
      <c r="B176" s="60">
        <v>905300</v>
      </c>
      <c r="C176" s="60" t="s">
        <v>203</v>
      </c>
      <c r="D176" s="61" t="s">
        <v>204</v>
      </c>
      <c r="E176" s="60">
        <v>221046</v>
      </c>
      <c r="F176" s="60" t="s">
        <v>325</v>
      </c>
      <c r="G176" s="60">
        <v>1667</v>
      </c>
      <c r="H176" s="60" t="s">
        <v>87</v>
      </c>
      <c r="I176" s="54">
        <v>0</v>
      </c>
      <c r="J176" s="55">
        <v>0</v>
      </c>
      <c r="K176" s="56">
        <v>0</v>
      </c>
      <c r="L176" s="55">
        <v>0</v>
      </c>
      <c r="M176" s="55">
        <v>0</v>
      </c>
      <c r="N176" s="55">
        <v>117.15208934117419</v>
      </c>
      <c r="O176" s="55">
        <v>1735.3796691000002</v>
      </c>
      <c r="P176" s="55">
        <v>0</v>
      </c>
      <c r="Q176" s="55">
        <v>0</v>
      </c>
      <c r="R176" s="55">
        <v>786.03233302944011</v>
      </c>
      <c r="S176" s="112">
        <f t="shared" si="6"/>
        <v>2638.5640914706146</v>
      </c>
      <c r="T176" s="51" t="s">
        <v>81</v>
      </c>
      <c r="U176" s="51">
        <v>2032</v>
      </c>
      <c r="V176" s="55">
        <v>9342</v>
      </c>
      <c r="W176" s="55">
        <v>37.098543337371076</v>
      </c>
      <c r="X176" s="112">
        <f t="shared" si="7"/>
        <v>9379.0985433373717</v>
      </c>
      <c r="Y176" s="55">
        <f t="shared" si="8"/>
        <v>12017.662634807986</v>
      </c>
      <c r="Z176" s="3"/>
    </row>
    <row r="177" spans="1:26" x14ac:dyDescent="0.3">
      <c r="A177" s="60" t="s">
        <v>24</v>
      </c>
      <c r="B177" s="60">
        <v>905300</v>
      </c>
      <c r="C177" s="60" t="s">
        <v>203</v>
      </c>
      <c r="D177" s="62" t="s">
        <v>204</v>
      </c>
      <c r="E177" s="60">
        <v>231041</v>
      </c>
      <c r="F177" s="60" t="s">
        <v>328</v>
      </c>
      <c r="G177" s="60">
        <v>1667</v>
      </c>
      <c r="H177" s="60" t="s">
        <v>87</v>
      </c>
      <c r="I177" s="54">
        <v>0</v>
      </c>
      <c r="J177" s="55">
        <v>0</v>
      </c>
      <c r="K177" s="56">
        <v>0</v>
      </c>
      <c r="L177" s="55">
        <v>0</v>
      </c>
      <c r="M177" s="55">
        <v>0</v>
      </c>
      <c r="N177" s="55">
        <v>0</v>
      </c>
      <c r="O177" s="55">
        <v>1735.3796691000002</v>
      </c>
      <c r="P177" s="55">
        <v>0</v>
      </c>
      <c r="Q177" s="55">
        <v>0</v>
      </c>
      <c r="R177" s="55">
        <v>0</v>
      </c>
      <c r="S177" s="112">
        <f t="shared" si="6"/>
        <v>1735.3796691000002</v>
      </c>
      <c r="T177" s="51" t="s">
        <v>247</v>
      </c>
      <c r="U177" s="51">
        <v>1900</v>
      </c>
      <c r="V177" s="55">
        <v>0</v>
      </c>
      <c r="W177" s="55">
        <v>0</v>
      </c>
      <c r="X177" s="112">
        <f t="shared" si="7"/>
        <v>0</v>
      </c>
      <c r="Y177" s="55">
        <f t="shared" si="8"/>
        <v>1735.3796691000002</v>
      </c>
      <c r="Z177" s="3"/>
    </row>
    <row r="178" spans="1:26" x14ac:dyDescent="0.3">
      <c r="A178" s="60" t="s">
        <v>24</v>
      </c>
      <c r="B178" s="60">
        <v>905300</v>
      </c>
      <c r="C178" s="60" t="s">
        <v>203</v>
      </c>
      <c r="D178" s="62" t="s">
        <v>204</v>
      </c>
      <c r="E178" s="60">
        <v>241022</v>
      </c>
      <c r="F178" s="60" t="s">
        <v>828</v>
      </c>
      <c r="G178" s="60">
        <v>2020</v>
      </c>
      <c r="H178" s="60" t="s">
        <v>87</v>
      </c>
      <c r="I178" s="54">
        <v>0</v>
      </c>
      <c r="J178" s="55">
        <v>0</v>
      </c>
      <c r="K178" s="56">
        <v>0</v>
      </c>
      <c r="L178" s="55">
        <v>0</v>
      </c>
      <c r="M178" s="55">
        <v>0</v>
      </c>
      <c r="N178" s="55">
        <v>0</v>
      </c>
      <c r="O178" s="55">
        <v>1735.3796691000002</v>
      </c>
      <c r="P178" s="55">
        <v>0</v>
      </c>
      <c r="Q178" s="55">
        <v>0</v>
      </c>
      <c r="R178" s="55">
        <v>381.64902325949498</v>
      </c>
      <c r="S178" s="112">
        <f t="shared" si="6"/>
        <v>2117.0286923594954</v>
      </c>
      <c r="T178" s="51" t="s">
        <v>81</v>
      </c>
      <c r="U178" s="51">
        <v>2034</v>
      </c>
      <c r="V178" s="55">
        <v>4535.901419664202</v>
      </c>
      <c r="W178" s="55">
        <v>0</v>
      </c>
      <c r="X178" s="112">
        <f t="shared" si="7"/>
        <v>4535.901419664202</v>
      </c>
      <c r="Y178" s="55">
        <f t="shared" si="8"/>
        <v>6652.9301120236978</v>
      </c>
      <c r="Z178" s="3"/>
    </row>
    <row r="179" spans="1:26" x14ac:dyDescent="0.3">
      <c r="A179" s="60" t="s">
        <v>24</v>
      </c>
      <c r="B179" s="60">
        <v>905300</v>
      </c>
      <c r="C179" s="60" t="s">
        <v>203</v>
      </c>
      <c r="D179" s="63" t="s">
        <v>204</v>
      </c>
      <c r="E179" s="60">
        <v>241023</v>
      </c>
      <c r="F179" s="60" t="s">
        <v>829</v>
      </c>
      <c r="G179" s="60">
        <v>2020</v>
      </c>
      <c r="H179" s="60" t="s">
        <v>87</v>
      </c>
      <c r="I179" s="54">
        <v>0</v>
      </c>
      <c r="J179" s="55">
        <v>0</v>
      </c>
      <c r="K179" s="56">
        <v>0</v>
      </c>
      <c r="L179" s="55">
        <v>0</v>
      </c>
      <c r="M179" s="55">
        <v>0</v>
      </c>
      <c r="N179" s="55">
        <v>0</v>
      </c>
      <c r="O179" s="55">
        <v>1735.3796691000002</v>
      </c>
      <c r="P179" s="55">
        <v>0</v>
      </c>
      <c r="Q179" s="55">
        <v>0</v>
      </c>
      <c r="R179" s="55">
        <v>381.64902325949498</v>
      </c>
      <c r="S179" s="112">
        <f t="shared" si="6"/>
        <v>2117.0286923594954</v>
      </c>
      <c r="T179" s="51" t="s">
        <v>81</v>
      </c>
      <c r="U179" s="51">
        <v>2034</v>
      </c>
      <c r="V179" s="55">
        <v>4535.901419664202</v>
      </c>
      <c r="W179" s="55">
        <v>0</v>
      </c>
      <c r="X179" s="112">
        <f t="shared" si="7"/>
        <v>4535.901419664202</v>
      </c>
      <c r="Y179" s="55">
        <f t="shared" si="8"/>
        <v>6652.9301120236978</v>
      </c>
      <c r="Z179" s="3"/>
    </row>
    <row r="180" spans="1:26" x14ac:dyDescent="0.3">
      <c r="A180" s="60" t="s">
        <v>24</v>
      </c>
      <c r="B180" s="60">
        <v>905510</v>
      </c>
      <c r="C180" s="60" t="s">
        <v>367</v>
      </c>
      <c r="D180" s="63" t="s">
        <v>368</v>
      </c>
      <c r="E180" s="60" t="s">
        <v>358</v>
      </c>
      <c r="F180" s="60" t="s">
        <v>359</v>
      </c>
      <c r="G180" s="60">
        <v>1212</v>
      </c>
      <c r="H180" s="60" t="s">
        <v>50</v>
      </c>
      <c r="I180" s="54">
        <v>345</v>
      </c>
      <c r="J180" s="55">
        <v>4606.6442125200001</v>
      </c>
      <c r="K180" s="56">
        <v>0.76777403542</v>
      </c>
      <c r="L180" s="55">
        <v>0</v>
      </c>
      <c r="M180" s="55">
        <v>0</v>
      </c>
      <c r="N180" s="55">
        <v>0</v>
      </c>
      <c r="O180" s="55">
        <v>1735.3796691000002</v>
      </c>
      <c r="P180" s="55">
        <v>0</v>
      </c>
      <c r="Q180" s="55">
        <v>0</v>
      </c>
      <c r="R180" s="55">
        <v>0</v>
      </c>
      <c r="S180" s="112">
        <f t="shared" si="6"/>
        <v>6342.0238816199999</v>
      </c>
      <c r="T180" s="51" t="s">
        <v>76</v>
      </c>
      <c r="U180" s="51">
        <v>2018</v>
      </c>
      <c r="V180" s="55">
        <v>0</v>
      </c>
      <c r="W180" s="55">
        <v>0</v>
      </c>
      <c r="X180" s="112">
        <f t="shared" si="7"/>
        <v>0</v>
      </c>
      <c r="Y180" s="55">
        <f t="shared" si="8"/>
        <v>6342.0238816199999</v>
      </c>
      <c r="Z180" s="3"/>
    </row>
    <row r="181" spans="1:26" x14ac:dyDescent="0.3">
      <c r="A181" s="60" t="s">
        <v>24</v>
      </c>
      <c r="B181" s="60">
        <v>905100</v>
      </c>
      <c r="C181" s="60" t="s">
        <v>194</v>
      </c>
      <c r="D181" s="63" t="s">
        <v>195</v>
      </c>
      <c r="E181" s="60">
        <v>141028</v>
      </c>
      <c r="F181" s="60" t="s">
        <v>197</v>
      </c>
      <c r="G181" s="60">
        <v>1209</v>
      </c>
      <c r="H181" s="60" t="s">
        <v>50</v>
      </c>
      <c r="I181" s="54">
        <v>2896</v>
      </c>
      <c r="J181" s="55">
        <v>5427.0055106400005</v>
      </c>
      <c r="K181" s="56">
        <v>0.90450091844000002</v>
      </c>
      <c r="L181" s="55">
        <v>0</v>
      </c>
      <c r="M181" s="55">
        <v>0</v>
      </c>
      <c r="N181" s="55">
        <v>0</v>
      </c>
      <c r="O181" s="55">
        <v>1735.3796691000002</v>
      </c>
      <c r="P181" s="55">
        <v>0</v>
      </c>
      <c r="Q181" s="55">
        <v>0</v>
      </c>
      <c r="R181" s="55">
        <v>253.62643279083269</v>
      </c>
      <c r="S181" s="112">
        <f t="shared" si="6"/>
        <v>7416.0116125308332</v>
      </c>
      <c r="T181" s="51" t="s">
        <v>81</v>
      </c>
      <c r="U181" s="51">
        <v>2024</v>
      </c>
      <c r="V181" s="55">
        <v>3014.3520000000003</v>
      </c>
      <c r="W181" s="55">
        <v>0</v>
      </c>
      <c r="X181" s="112">
        <f t="shared" si="7"/>
        <v>3014.3520000000003</v>
      </c>
      <c r="Y181" s="55">
        <f t="shared" si="8"/>
        <v>10430.363612530833</v>
      </c>
      <c r="Z181" s="3"/>
    </row>
    <row r="182" spans="1:26" x14ac:dyDescent="0.3">
      <c r="A182" s="60" t="s">
        <v>24</v>
      </c>
      <c r="B182" s="60">
        <v>905100</v>
      </c>
      <c r="C182" s="60" t="s">
        <v>194</v>
      </c>
      <c r="D182" s="61" t="s">
        <v>195</v>
      </c>
      <c r="E182" s="60">
        <v>141029</v>
      </c>
      <c r="F182" s="60" t="s">
        <v>198</v>
      </c>
      <c r="G182" s="60">
        <v>1209</v>
      </c>
      <c r="H182" s="60" t="s">
        <v>50</v>
      </c>
      <c r="I182" s="54">
        <v>3559</v>
      </c>
      <c r="J182" s="55">
        <v>5427.0055106400005</v>
      </c>
      <c r="K182" s="56">
        <v>0.90450091844000002</v>
      </c>
      <c r="L182" s="55">
        <v>0</v>
      </c>
      <c r="M182" s="55">
        <v>0</v>
      </c>
      <c r="N182" s="55">
        <v>0</v>
      </c>
      <c r="O182" s="55">
        <v>1735.3796691000002</v>
      </c>
      <c r="P182" s="55">
        <v>0</v>
      </c>
      <c r="Q182" s="55">
        <v>0</v>
      </c>
      <c r="R182" s="55">
        <v>253.62643279083269</v>
      </c>
      <c r="S182" s="112">
        <f t="shared" si="6"/>
        <v>7416.0116125308332</v>
      </c>
      <c r="T182" s="51" t="s">
        <v>81</v>
      </c>
      <c r="U182" s="51">
        <v>2024</v>
      </c>
      <c r="V182" s="55">
        <v>3014.3520000000003</v>
      </c>
      <c r="W182" s="55">
        <v>0</v>
      </c>
      <c r="X182" s="112">
        <f t="shared" si="7"/>
        <v>3014.3520000000003</v>
      </c>
      <c r="Y182" s="55">
        <f t="shared" si="8"/>
        <v>10430.363612530833</v>
      </c>
      <c r="Z182" s="3"/>
    </row>
    <row r="183" spans="1:26" x14ac:dyDescent="0.3">
      <c r="A183" s="60" t="s">
        <v>24</v>
      </c>
      <c r="B183" s="60">
        <v>905400</v>
      </c>
      <c r="C183" s="60" t="s">
        <v>333</v>
      </c>
      <c r="D183" s="63" t="s">
        <v>334</v>
      </c>
      <c r="E183" s="60">
        <v>141030</v>
      </c>
      <c r="F183" s="60" t="s">
        <v>335</v>
      </c>
      <c r="G183" s="60">
        <v>1209</v>
      </c>
      <c r="H183" s="60" t="s">
        <v>50</v>
      </c>
      <c r="I183" s="54">
        <v>4330</v>
      </c>
      <c r="J183" s="55">
        <v>5427.0055106400005</v>
      </c>
      <c r="K183" s="56">
        <v>0.90450091844000002</v>
      </c>
      <c r="L183" s="55">
        <v>0</v>
      </c>
      <c r="M183" s="55">
        <v>0</v>
      </c>
      <c r="N183" s="55">
        <v>0</v>
      </c>
      <c r="O183" s="55">
        <v>1735.3796691000002</v>
      </c>
      <c r="P183" s="55">
        <v>0</v>
      </c>
      <c r="Q183" s="55">
        <v>0</v>
      </c>
      <c r="R183" s="55">
        <v>253.62643279083269</v>
      </c>
      <c r="S183" s="112">
        <f t="shared" si="6"/>
        <v>7416.0116125308332</v>
      </c>
      <c r="T183" s="51" t="s">
        <v>81</v>
      </c>
      <c r="U183" s="51">
        <v>2024</v>
      </c>
      <c r="V183" s="55">
        <v>3014.3520000000003</v>
      </c>
      <c r="W183" s="55">
        <v>0</v>
      </c>
      <c r="X183" s="112">
        <f t="shared" si="7"/>
        <v>3014.3520000000003</v>
      </c>
      <c r="Y183" s="55">
        <f t="shared" si="8"/>
        <v>10430.363612530833</v>
      </c>
      <c r="Z183" s="3"/>
    </row>
    <row r="184" spans="1:26" x14ac:dyDescent="0.3">
      <c r="A184" s="60" t="s">
        <v>24</v>
      </c>
      <c r="B184" s="60">
        <v>905300</v>
      </c>
      <c r="C184" s="60" t="s">
        <v>203</v>
      </c>
      <c r="D184" s="61" t="s">
        <v>204</v>
      </c>
      <c r="E184" s="60">
        <v>151023</v>
      </c>
      <c r="F184" s="60" t="s">
        <v>224</v>
      </c>
      <c r="G184" s="60">
        <v>1211</v>
      </c>
      <c r="H184" s="60" t="s">
        <v>87</v>
      </c>
      <c r="I184" s="54">
        <v>0</v>
      </c>
      <c r="J184" s="55">
        <v>0</v>
      </c>
      <c r="K184" s="56">
        <v>0</v>
      </c>
      <c r="L184" s="55">
        <v>0</v>
      </c>
      <c r="M184" s="55">
        <v>12192.741076145849</v>
      </c>
      <c r="N184" s="55">
        <v>3133.2316780050473</v>
      </c>
      <c r="O184" s="55">
        <v>1735.3796691000002</v>
      </c>
      <c r="P184" s="55">
        <v>0</v>
      </c>
      <c r="Q184" s="55">
        <v>0</v>
      </c>
      <c r="R184" s="55">
        <v>454.85071004636939</v>
      </c>
      <c r="S184" s="112">
        <f t="shared" si="6"/>
        <v>17516.203133297266</v>
      </c>
      <c r="T184" s="51" t="s">
        <v>81</v>
      </c>
      <c r="U184" s="51">
        <v>2024</v>
      </c>
      <c r="V184" s="55">
        <v>5405.9040000000005</v>
      </c>
      <c r="W184" s="55">
        <v>0</v>
      </c>
      <c r="X184" s="112">
        <f t="shared" si="7"/>
        <v>5405.9040000000005</v>
      </c>
      <c r="Y184" s="55">
        <f t="shared" si="8"/>
        <v>22922.107133297264</v>
      </c>
      <c r="Z184" s="3"/>
    </row>
    <row r="185" spans="1:26" x14ac:dyDescent="0.3">
      <c r="A185" s="60" t="s">
        <v>24</v>
      </c>
      <c r="B185" s="60">
        <v>905300</v>
      </c>
      <c r="C185" s="60" t="s">
        <v>203</v>
      </c>
      <c r="D185" s="62" t="s">
        <v>204</v>
      </c>
      <c r="E185" s="60">
        <v>151028</v>
      </c>
      <c r="F185" s="60" t="s">
        <v>225</v>
      </c>
      <c r="G185" s="60">
        <v>1256</v>
      </c>
      <c r="H185" s="60" t="s">
        <v>87</v>
      </c>
      <c r="I185" s="54">
        <v>0</v>
      </c>
      <c r="J185" s="55">
        <v>0</v>
      </c>
      <c r="K185" s="56">
        <v>0</v>
      </c>
      <c r="L185" s="55">
        <v>0</v>
      </c>
      <c r="M185" s="55">
        <v>6265.5369822792545</v>
      </c>
      <c r="N185" s="55">
        <v>3243.9140796836336</v>
      </c>
      <c r="O185" s="55">
        <v>1735.3796691000002</v>
      </c>
      <c r="P185" s="55">
        <v>0</v>
      </c>
      <c r="Q185" s="55">
        <v>0</v>
      </c>
      <c r="R185" s="55">
        <v>786.03233302944011</v>
      </c>
      <c r="S185" s="112">
        <f t="shared" si="6"/>
        <v>12030.863064092329</v>
      </c>
      <c r="T185" s="51" t="s">
        <v>81</v>
      </c>
      <c r="U185" s="51">
        <v>2024</v>
      </c>
      <c r="V185" s="55">
        <v>9342</v>
      </c>
      <c r="W185" s="55">
        <v>0</v>
      </c>
      <c r="X185" s="112">
        <f t="shared" si="7"/>
        <v>9342</v>
      </c>
      <c r="Y185" s="55">
        <f t="shared" si="8"/>
        <v>21372.863064092329</v>
      </c>
      <c r="Z185" s="3"/>
    </row>
    <row r="186" spans="1:26" x14ac:dyDescent="0.3">
      <c r="A186" s="60" t="s">
        <v>24</v>
      </c>
      <c r="B186" s="60">
        <v>905300</v>
      </c>
      <c r="C186" s="60" t="s">
        <v>203</v>
      </c>
      <c r="D186" s="62" t="s">
        <v>204</v>
      </c>
      <c r="E186" s="60">
        <v>151029</v>
      </c>
      <c r="F186" s="60" t="s">
        <v>226</v>
      </c>
      <c r="G186" s="60">
        <v>1256</v>
      </c>
      <c r="H186" s="60" t="s">
        <v>87</v>
      </c>
      <c r="I186" s="54">
        <v>0</v>
      </c>
      <c r="J186" s="55">
        <v>0</v>
      </c>
      <c r="K186" s="56">
        <v>0</v>
      </c>
      <c r="L186" s="55">
        <v>0</v>
      </c>
      <c r="M186" s="55">
        <v>4031.3551285770786</v>
      </c>
      <c r="N186" s="55">
        <v>3762.4933742722724</v>
      </c>
      <c r="O186" s="55">
        <v>1735.3796691000002</v>
      </c>
      <c r="P186" s="55">
        <v>0</v>
      </c>
      <c r="Q186" s="55">
        <v>164.74</v>
      </c>
      <c r="R186" s="55">
        <v>786.03233302944011</v>
      </c>
      <c r="S186" s="112">
        <f t="shared" si="6"/>
        <v>10480.000504978791</v>
      </c>
      <c r="T186" s="51" t="s">
        <v>81</v>
      </c>
      <c r="U186" s="51">
        <v>2024</v>
      </c>
      <c r="V186" s="55">
        <v>9342</v>
      </c>
      <c r="W186" s="55">
        <v>0</v>
      </c>
      <c r="X186" s="112">
        <f t="shared" si="7"/>
        <v>9342</v>
      </c>
      <c r="Y186" s="55">
        <f t="shared" si="8"/>
        <v>19822.000504978791</v>
      </c>
      <c r="Z186" s="3"/>
    </row>
    <row r="187" spans="1:26" x14ac:dyDescent="0.3">
      <c r="A187" s="60" t="s">
        <v>24</v>
      </c>
      <c r="B187" s="60">
        <v>905300</v>
      </c>
      <c r="C187" s="60" t="s">
        <v>203</v>
      </c>
      <c r="D187" s="61" t="s">
        <v>204</v>
      </c>
      <c r="E187" s="60">
        <v>151030</v>
      </c>
      <c r="F187" s="60" t="s">
        <v>227</v>
      </c>
      <c r="G187" s="60">
        <v>1256</v>
      </c>
      <c r="H187" s="60" t="s">
        <v>87</v>
      </c>
      <c r="I187" s="54">
        <v>0</v>
      </c>
      <c r="J187" s="55">
        <v>0</v>
      </c>
      <c r="K187" s="56">
        <v>0</v>
      </c>
      <c r="L187" s="55">
        <v>0</v>
      </c>
      <c r="M187" s="55">
        <v>18017.092881126493</v>
      </c>
      <c r="N187" s="55">
        <v>2897.7012186546272</v>
      </c>
      <c r="O187" s="55">
        <v>1735.3796691000002</v>
      </c>
      <c r="P187" s="55">
        <v>0</v>
      </c>
      <c r="Q187" s="55">
        <v>0</v>
      </c>
      <c r="R187" s="55">
        <v>786.03233302944011</v>
      </c>
      <c r="S187" s="112">
        <f t="shared" si="6"/>
        <v>23436.20610191056</v>
      </c>
      <c r="T187" s="51" t="s">
        <v>81</v>
      </c>
      <c r="U187" s="51">
        <v>2024</v>
      </c>
      <c r="V187" s="55">
        <v>9342</v>
      </c>
      <c r="W187" s="55">
        <v>0</v>
      </c>
      <c r="X187" s="112">
        <f t="shared" si="7"/>
        <v>9342</v>
      </c>
      <c r="Y187" s="55">
        <f t="shared" si="8"/>
        <v>32778.20610191056</v>
      </c>
      <c r="Z187" s="3"/>
    </row>
    <row r="188" spans="1:26" x14ac:dyDescent="0.3">
      <c r="A188" s="60" t="s">
        <v>24</v>
      </c>
      <c r="B188" s="60">
        <v>905300</v>
      </c>
      <c r="C188" s="60" t="s">
        <v>203</v>
      </c>
      <c r="D188" s="62" t="s">
        <v>204</v>
      </c>
      <c r="E188" s="60">
        <v>151031</v>
      </c>
      <c r="F188" s="60" t="s">
        <v>228</v>
      </c>
      <c r="G188" s="60">
        <v>1256</v>
      </c>
      <c r="H188" s="60" t="s">
        <v>87</v>
      </c>
      <c r="I188" s="54">
        <v>0</v>
      </c>
      <c r="J188" s="55">
        <v>0</v>
      </c>
      <c r="K188" s="56">
        <v>0</v>
      </c>
      <c r="L188" s="55">
        <v>0</v>
      </c>
      <c r="M188" s="55">
        <v>171.95084318722155</v>
      </c>
      <c r="N188" s="55">
        <v>3877.0766170415372</v>
      </c>
      <c r="O188" s="55">
        <v>1735.3796691000002</v>
      </c>
      <c r="P188" s="55">
        <v>0</v>
      </c>
      <c r="Q188" s="55">
        <v>46.58</v>
      </c>
      <c r="R188" s="55">
        <v>786.03233302944011</v>
      </c>
      <c r="S188" s="112">
        <f t="shared" si="6"/>
        <v>6617.0194623581992</v>
      </c>
      <c r="T188" s="51" t="s">
        <v>81</v>
      </c>
      <c r="U188" s="51">
        <v>2024</v>
      </c>
      <c r="V188" s="55">
        <v>9342</v>
      </c>
      <c r="W188" s="55">
        <v>0</v>
      </c>
      <c r="X188" s="112">
        <f t="shared" si="7"/>
        <v>9342</v>
      </c>
      <c r="Y188" s="55">
        <f t="shared" si="8"/>
        <v>15959.019462358199</v>
      </c>
      <c r="Z188" s="3"/>
    </row>
    <row r="189" spans="1:26" x14ac:dyDescent="0.3">
      <c r="A189" s="60" t="s">
        <v>24</v>
      </c>
      <c r="B189" s="60">
        <v>905500</v>
      </c>
      <c r="C189" s="60" t="s">
        <v>338</v>
      </c>
      <c r="D189" s="62" t="s">
        <v>339</v>
      </c>
      <c r="E189" s="60">
        <v>151022</v>
      </c>
      <c r="F189" s="60" t="s">
        <v>343</v>
      </c>
      <c r="G189" s="60">
        <v>1300</v>
      </c>
      <c r="H189" s="60" t="s">
        <v>87</v>
      </c>
      <c r="I189" s="54">
        <v>0</v>
      </c>
      <c r="J189" s="55">
        <v>0</v>
      </c>
      <c r="K189" s="56">
        <v>0</v>
      </c>
      <c r="L189" s="55">
        <v>0</v>
      </c>
      <c r="M189" s="55">
        <v>1121.9636250676458</v>
      </c>
      <c r="N189" s="55">
        <v>656.28215650509242</v>
      </c>
      <c r="O189" s="55">
        <v>1735.3796691000002</v>
      </c>
      <c r="P189" s="55">
        <v>0</v>
      </c>
      <c r="Q189" s="55">
        <v>0</v>
      </c>
      <c r="R189" s="55">
        <v>1464.1162256561704</v>
      </c>
      <c r="S189" s="112">
        <f t="shared" si="6"/>
        <v>4977.7416763289084</v>
      </c>
      <c r="T189" s="51" t="s">
        <v>81</v>
      </c>
      <c r="U189" s="51">
        <v>2025</v>
      </c>
      <c r="V189" s="55">
        <v>17401.031999999999</v>
      </c>
      <c r="W189" s="55">
        <v>0</v>
      </c>
      <c r="X189" s="112">
        <f t="shared" si="7"/>
        <v>17401.031999999999</v>
      </c>
      <c r="Y189" s="55">
        <f t="shared" si="8"/>
        <v>22378.773676328907</v>
      </c>
      <c r="Z189" s="3"/>
    </row>
    <row r="190" spans="1:26" x14ac:dyDescent="0.3">
      <c r="A190" s="60" t="s">
        <v>24</v>
      </c>
      <c r="B190" s="60">
        <v>905300</v>
      </c>
      <c r="C190" s="60" t="s">
        <v>203</v>
      </c>
      <c r="D190" s="62" t="s">
        <v>204</v>
      </c>
      <c r="E190" s="60">
        <v>991044</v>
      </c>
      <c r="F190" s="60" t="s">
        <v>263</v>
      </c>
      <c r="G190" s="60">
        <v>1210</v>
      </c>
      <c r="H190" s="60" t="s">
        <v>50</v>
      </c>
      <c r="I190" s="54">
        <v>0</v>
      </c>
      <c r="J190" s="55">
        <v>5553.2149411200007</v>
      </c>
      <c r="K190" s="56">
        <v>0.92553582352000008</v>
      </c>
      <c r="L190" s="55">
        <v>0</v>
      </c>
      <c r="M190" s="55">
        <v>0</v>
      </c>
      <c r="N190" s="55">
        <v>0</v>
      </c>
      <c r="O190" s="55">
        <v>1735.3796691000002</v>
      </c>
      <c r="P190" s="55">
        <v>0</v>
      </c>
      <c r="Q190" s="55">
        <v>0</v>
      </c>
      <c r="R190" s="55">
        <v>0</v>
      </c>
      <c r="S190" s="112">
        <f t="shared" si="6"/>
        <v>7288.5946102200014</v>
      </c>
      <c r="T190" s="51" t="s">
        <v>76</v>
      </c>
      <c r="U190" s="51">
        <v>2009</v>
      </c>
      <c r="V190" s="55">
        <v>0</v>
      </c>
      <c r="W190" s="55">
        <v>0</v>
      </c>
      <c r="X190" s="112">
        <f t="shared" si="7"/>
        <v>0</v>
      </c>
      <c r="Y190" s="55">
        <f t="shared" si="8"/>
        <v>7288.5946102200014</v>
      </c>
      <c r="Z190" s="3"/>
    </row>
    <row r="191" spans="1:26" x14ac:dyDescent="0.3">
      <c r="A191" s="60" t="s">
        <v>24</v>
      </c>
      <c r="B191" s="60">
        <v>905100</v>
      </c>
      <c r="C191" s="60" t="s">
        <v>194</v>
      </c>
      <c r="D191" s="62" t="s">
        <v>195</v>
      </c>
      <c r="E191" s="60">
        <v>171025</v>
      </c>
      <c r="F191" s="60" t="s">
        <v>200</v>
      </c>
      <c r="G191" s="60">
        <v>1212</v>
      </c>
      <c r="H191" s="60" t="s">
        <v>50</v>
      </c>
      <c r="I191" s="54">
        <v>4823</v>
      </c>
      <c r="J191" s="55">
        <v>4606.6442125200001</v>
      </c>
      <c r="K191" s="56">
        <v>0.76777403542</v>
      </c>
      <c r="L191" s="55">
        <v>0</v>
      </c>
      <c r="M191" s="55">
        <v>0</v>
      </c>
      <c r="N191" s="55">
        <v>0</v>
      </c>
      <c r="O191" s="55">
        <v>1735.3796691000002</v>
      </c>
      <c r="P191" s="55">
        <v>723.62026300959917</v>
      </c>
      <c r="Q191" s="55">
        <v>0</v>
      </c>
      <c r="R191" s="55">
        <v>229.25943046692004</v>
      </c>
      <c r="S191" s="112">
        <f t="shared" si="6"/>
        <v>7294.9035750965195</v>
      </c>
      <c r="T191" s="51" t="s">
        <v>81</v>
      </c>
      <c r="U191" s="51">
        <v>2026</v>
      </c>
      <c r="V191" s="55">
        <v>2724.75</v>
      </c>
      <c r="W191" s="55">
        <v>103.8</v>
      </c>
      <c r="X191" s="112">
        <f t="shared" si="7"/>
        <v>2828.55</v>
      </c>
      <c r="Y191" s="55">
        <f t="shared" si="8"/>
        <v>10123.453575096519</v>
      </c>
      <c r="Z191" s="3"/>
    </row>
    <row r="192" spans="1:26" x14ac:dyDescent="0.3">
      <c r="A192" s="60" t="s">
        <v>24</v>
      </c>
      <c r="B192" s="60">
        <v>905000</v>
      </c>
      <c r="C192" s="60" t="s">
        <v>191</v>
      </c>
      <c r="D192" s="62" t="s">
        <v>192</v>
      </c>
      <c r="E192" s="60">
        <v>171026</v>
      </c>
      <c r="F192" s="60" t="s">
        <v>372</v>
      </c>
      <c r="G192" s="60">
        <v>1212</v>
      </c>
      <c r="H192" s="60" t="s">
        <v>50</v>
      </c>
      <c r="I192" s="54">
        <v>1791</v>
      </c>
      <c r="J192" s="55">
        <v>4606.6442125200001</v>
      </c>
      <c r="K192" s="56">
        <v>0.76777403542</v>
      </c>
      <c r="L192" s="55">
        <v>0</v>
      </c>
      <c r="M192" s="55">
        <v>0</v>
      </c>
      <c r="N192" s="55">
        <v>0</v>
      </c>
      <c r="O192" s="55">
        <v>1735.3796691000002</v>
      </c>
      <c r="P192" s="55">
        <v>0</v>
      </c>
      <c r="Q192" s="55">
        <v>0</v>
      </c>
      <c r="R192" s="55">
        <v>229.25943046692004</v>
      </c>
      <c r="S192" s="112">
        <f t="shared" si="6"/>
        <v>6571.28331208692</v>
      </c>
      <c r="T192" s="51" t="s">
        <v>81</v>
      </c>
      <c r="U192" s="51">
        <v>2026</v>
      </c>
      <c r="V192" s="55">
        <v>2724.75</v>
      </c>
      <c r="W192" s="55">
        <v>448.61322000000001</v>
      </c>
      <c r="X192" s="112">
        <f t="shared" si="7"/>
        <v>3173.3632200000002</v>
      </c>
      <c r="Y192" s="55">
        <f t="shared" si="8"/>
        <v>9744.6465320869211</v>
      </c>
      <c r="Z192" s="3"/>
    </row>
    <row r="193" spans="1:26" x14ac:dyDescent="0.3">
      <c r="A193" s="60" t="s">
        <v>24</v>
      </c>
      <c r="B193" s="60">
        <v>905530</v>
      </c>
      <c r="C193" s="60" t="s">
        <v>370</v>
      </c>
      <c r="D193" s="62" t="s">
        <v>371</v>
      </c>
      <c r="E193" s="60">
        <v>171027</v>
      </c>
      <c r="F193" s="60" t="s">
        <v>373</v>
      </c>
      <c r="G193" s="60">
        <v>1212</v>
      </c>
      <c r="H193" s="60" t="s">
        <v>50</v>
      </c>
      <c r="I193" s="54">
        <v>2308</v>
      </c>
      <c r="J193" s="55">
        <v>4606.6442125200001</v>
      </c>
      <c r="K193" s="56">
        <v>0.76777403542</v>
      </c>
      <c r="L193" s="55">
        <v>0</v>
      </c>
      <c r="M193" s="55">
        <v>0</v>
      </c>
      <c r="N193" s="55">
        <v>0</v>
      </c>
      <c r="O193" s="55">
        <v>1735.3796691000002</v>
      </c>
      <c r="P193" s="55">
        <v>0</v>
      </c>
      <c r="Q193" s="55">
        <v>0</v>
      </c>
      <c r="R193" s="55">
        <v>229.25943046692004</v>
      </c>
      <c r="S193" s="112">
        <f t="shared" si="6"/>
        <v>6571.28331208692</v>
      </c>
      <c r="T193" s="51" t="s">
        <v>81</v>
      </c>
      <c r="U193" s="51">
        <v>2026</v>
      </c>
      <c r="V193" s="55">
        <v>2724.75</v>
      </c>
      <c r="W193" s="55">
        <v>448.61322000000001</v>
      </c>
      <c r="X193" s="112">
        <f t="shared" si="7"/>
        <v>3173.3632200000002</v>
      </c>
      <c r="Y193" s="55">
        <f t="shared" si="8"/>
        <v>9744.6465320869211</v>
      </c>
      <c r="Z193" s="3"/>
    </row>
    <row r="194" spans="1:26" x14ac:dyDescent="0.3">
      <c r="A194" s="60" t="s">
        <v>24</v>
      </c>
      <c r="B194" s="60">
        <v>905510</v>
      </c>
      <c r="C194" s="60" t="s">
        <v>367</v>
      </c>
      <c r="D194" s="61" t="s">
        <v>368</v>
      </c>
      <c r="E194" s="60">
        <v>161022</v>
      </c>
      <c r="F194" s="60" t="s">
        <v>369</v>
      </c>
      <c r="G194" s="60">
        <v>1020</v>
      </c>
      <c r="H194" s="60" t="s">
        <v>50</v>
      </c>
      <c r="I194" s="54">
        <v>750</v>
      </c>
      <c r="J194" s="55">
        <v>3786.2829143999993</v>
      </c>
      <c r="K194" s="56">
        <v>0.63104715239999987</v>
      </c>
      <c r="L194" s="55">
        <v>0</v>
      </c>
      <c r="M194" s="55">
        <v>0</v>
      </c>
      <c r="N194" s="55">
        <v>0</v>
      </c>
      <c r="O194" s="55">
        <v>1735.3796691000002</v>
      </c>
      <c r="P194" s="55">
        <v>0</v>
      </c>
      <c r="Q194" s="55">
        <v>0</v>
      </c>
      <c r="R194" s="55">
        <v>179.21537193071237</v>
      </c>
      <c r="S194" s="112">
        <f t="shared" si="6"/>
        <v>5700.8779554307121</v>
      </c>
      <c r="T194" s="51" t="s">
        <v>81</v>
      </c>
      <c r="U194" s="51">
        <v>2026</v>
      </c>
      <c r="V194" s="55">
        <v>2129.9760000000001</v>
      </c>
      <c r="W194" s="55">
        <v>103.8</v>
      </c>
      <c r="X194" s="112">
        <f t="shared" si="7"/>
        <v>2233.7760000000003</v>
      </c>
      <c r="Y194" s="55">
        <f t="shared" si="8"/>
        <v>7934.6539554307128</v>
      </c>
      <c r="Z194" s="3"/>
    </row>
    <row r="195" spans="1:26" x14ac:dyDescent="0.3">
      <c r="A195" s="60" t="s">
        <v>24</v>
      </c>
      <c r="B195" s="60">
        <v>905530</v>
      </c>
      <c r="C195" s="60" t="s">
        <v>370</v>
      </c>
      <c r="D195" s="63" t="s">
        <v>371</v>
      </c>
      <c r="E195" s="60">
        <v>171020</v>
      </c>
      <c r="F195" s="60" t="s">
        <v>234</v>
      </c>
      <c r="G195" s="60">
        <v>1212</v>
      </c>
      <c r="H195" s="60" t="s">
        <v>50</v>
      </c>
      <c r="I195" s="54">
        <v>6671</v>
      </c>
      <c r="J195" s="55">
        <v>4606.6442125200001</v>
      </c>
      <c r="K195" s="56">
        <v>0.76777403542</v>
      </c>
      <c r="L195" s="55">
        <v>515.17637776682</v>
      </c>
      <c r="M195" s="55">
        <v>0</v>
      </c>
      <c r="N195" s="55">
        <v>0</v>
      </c>
      <c r="O195" s="55">
        <v>1735.3796691000002</v>
      </c>
      <c r="P195" s="55">
        <v>0</v>
      </c>
      <c r="Q195" s="55">
        <v>0</v>
      </c>
      <c r="R195" s="55">
        <v>301.5744051056285</v>
      </c>
      <c r="S195" s="112">
        <f t="shared" ref="S195:S258" si="9">J195+SUM(L195:R195)</f>
        <v>7158.7746644924482</v>
      </c>
      <c r="T195" s="51" t="s">
        <v>81</v>
      </c>
      <c r="U195" s="51">
        <v>2027</v>
      </c>
      <c r="V195" s="55">
        <v>3584.2139999999999</v>
      </c>
      <c r="W195" s="55">
        <v>215.48880000000003</v>
      </c>
      <c r="X195" s="112">
        <f t="shared" ref="X195:X258" si="10">SUM(V195:W195)</f>
        <v>3799.7028</v>
      </c>
      <c r="Y195" s="55">
        <f t="shared" ref="Y195:Y258" si="11">S195+X195</f>
        <v>10958.477464492447</v>
      </c>
      <c r="Z195" s="3"/>
    </row>
    <row r="196" spans="1:26" x14ac:dyDescent="0.3">
      <c r="A196" s="60" t="s">
        <v>24</v>
      </c>
      <c r="B196" s="60">
        <v>905530</v>
      </c>
      <c r="C196" s="60" t="s">
        <v>370</v>
      </c>
      <c r="D196" s="61" t="s">
        <v>371</v>
      </c>
      <c r="E196" s="60">
        <v>171001</v>
      </c>
      <c r="F196" s="60" t="s">
        <v>193</v>
      </c>
      <c r="G196" s="60">
        <v>1212</v>
      </c>
      <c r="H196" s="60" t="s">
        <v>50</v>
      </c>
      <c r="I196" s="54">
        <v>2499</v>
      </c>
      <c r="J196" s="55">
        <v>4606.6442125200001</v>
      </c>
      <c r="K196" s="56">
        <v>0.76777403542</v>
      </c>
      <c r="L196" s="55">
        <v>0</v>
      </c>
      <c r="M196" s="55">
        <v>0</v>
      </c>
      <c r="N196" s="55">
        <v>0</v>
      </c>
      <c r="O196" s="55">
        <v>1735.3796691000002</v>
      </c>
      <c r="P196" s="55">
        <v>0</v>
      </c>
      <c r="Q196" s="55">
        <v>0</v>
      </c>
      <c r="R196" s="55">
        <v>301.5744051056285</v>
      </c>
      <c r="S196" s="112">
        <f t="shared" si="9"/>
        <v>6643.5982867256289</v>
      </c>
      <c r="T196" s="51" t="s">
        <v>81</v>
      </c>
      <c r="U196" s="51">
        <v>2027</v>
      </c>
      <c r="V196" s="55">
        <v>3584.2139999999999</v>
      </c>
      <c r="W196" s="55">
        <v>228.95685</v>
      </c>
      <c r="X196" s="112">
        <f t="shared" si="10"/>
        <v>3813.17085</v>
      </c>
      <c r="Y196" s="55">
        <f t="shared" si="11"/>
        <v>10456.769136725628</v>
      </c>
      <c r="Z196" s="3"/>
    </row>
    <row r="197" spans="1:26" x14ac:dyDescent="0.3">
      <c r="A197" s="60" t="s">
        <v>24</v>
      </c>
      <c r="B197" s="60">
        <v>905500</v>
      </c>
      <c r="C197" s="60" t="s">
        <v>338</v>
      </c>
      <c r="D197" s="61" t="s">
        <v>339</v>
      </c>
      <c r="E197" s="60">
        <v>121044</v>
      </c>
      <c r="F197" s="60" t="s">
        <v>341</v>
      </c>
      <c r="G197" s="60">
        <v>1209</v>
      </c>
      <c r="H197" s="60" t="s">
        <v>50</v>
      </c>
      <c r="I197" s="54">
        <v>5868</v>
      </c>
      <c r="J197" s="55">
        <v>5427.0055106400005</v>
      </c>
      <c r="K197" s="56">
        <v>0.90450091844000002</v>
      </c>
      <c r="L197" s="55">
        <v>0</v>
      </c>
      <c r="M197" s="55">
        <v>0</v>
      </c>
      <c r="N197" s="55">
        <v>0</v>
      </c>
      <c r="O197" s="55">
        <v>1735.3796691000002</v>
      </c>
      <c r="P197" s="55">
        <v>0</v>
      </c>
      <c r="Q197" s="55">
        <v>0</v>
      </c>
      <c r="R197" s="55">
        <v>0</v>
      </c>
      <c r="S197" s="112">
        <f t="shared" si="9"/>
        <v>7162.3851797400002</v>
      </c>
      <c r="T197" s="51" t="s">
        <v>807</v>
      </c>
      <c r="U197" s="51">
        <v>2022</v>
      </c>
      <c r="V197" s="55">
        <v>0</v>
      </c>
      <c r="W197" s="55">
        <v>0</v>
      </c>
      <c r="X197" s="112">
        <f t="shared" si="10"/>
        <v>0</v>
      </c>
      <c r="Y197" s="55">
        <f t="shared" si="11"/>
        <v>7162.3851797400002</v>
      </c>
      <c r="Z197" s="3"/>
    </row>
    <row r="198" spans="1:26" x14ac:dyDescent="0.3">
      <c r="A198" s="60" t="s">
        <v>24</v>
      </c>
      <c r="B198" s="60">
        <v>905500</v>
      </c>
      <c r="C198" s="60" t="s">
        <v>338</v>
      </c>
      <c r="D198" s="61" t="s">
        <v>339</v>
      </c>
      <c r="E198" s="60">
        <v>161079</v>
      </c>
      <c r="F198" s="60" t="s">
        <v>360</v>
      </c>
      <c r="G198" s="60">
        <v>1253</v>
      </c>
      <c r="H198" s="60" t="s">
        <v>87</v>
      </c>
      <c r="I198" s="54">
        <v>0</v>
      </c>
      <c r="J198" s="55">
        <v>0</v>
      </c>
      <c r="K198" s="56">
        <v>0</v>
      </c>
      <c r="L198" s="55">
        <v>0</v>
      </c>
      <c r="M198" s="55">
        <v>265.93851490951636</v>
      </c>
      <c r="N198" s="55">
        <v>1776.6904031053768</v>
      </c>
      <c r="O198" s="55">
        <v>1735.3796691000002</v>
      </c>
      <c r="P198" s="55">
        <v>0</v>
      </c>
      <c r="Q198" s="55">
        <v>22.41</v>
      </c>
      <c r="R198" s="55">
        <v>506.9908548039889</v>
      </c>
      <c r="S198" s="112">
        <f t="shared" si="9"/>
        <v>4307.4094419188823</v>
      </c>
      <c r="T198" s="51" t="s">
        <v>81</v>
      </c>
      <c r="U198" s="51">
        <v>2029</v>
      </c>
      <c r="V198" s="55">
        <v>6025.59</v>
      </c>
      <c r="W198" s="55">
        <v>3633.63279040827</v>
      </c>
      <c r="X198" s="112">
        <f t="shared" si="10"/>
        <v>9659.2227904082702</v>
      </c>
      <c r="Y198" s="55">
        <f t="shared" si="11"/>
        <v>13966.632232327152</v>
      </c>
      <c r="Z198" s="3"/>
    </row>
    <row r="199" spans="1:26" x14ac:dyDescent="0.3">
      <c r="A199" s="60" t="s">
        <v>24</v>
      </c>
      <c r="B199" s="60">
        <v>905500</v>
      </c>
      <c r="C199" s="60" t="s">
        <v>338</v>
      </c>
      <c r="D199" s="61" t="s">
        <v>339</v>
      </c>
      <c r="E199" s="60">
        <v>161080</v>
      </c>
      <c r="F199" s="60" t="s">
        <v>361</v>
      </c>
      <c r="G199" s="60">
        <v>1253</v>
      </c>
      <c r="H199" s="60" t="s">
        <v>87</v>
      </c>
      <c r="I199" s="54">
        <v>0</v>
      </c>
      <c r="J199" s="55">
        <v>0</v>
      </c>
      <c r="K199" s="56">
        <v>0</v>
      </c>
      <c r="L199" s="55">
        <v>0</v>
      </c>
      <c r="M199" s="55">
        <v>709.90098813038992</v>
      </c>
      <c r="N199" s="55">
        <v>1934.8488951314821</v>
      </c>
      <c r="O199" s="55">
        <v>1735.3796691000002</v>
      </c>
      <c r="P199" s="55">
        <v>0</v>
      </c>
      <c r="Q199" s="55">
        <v>22.41</v>
      </c>
      <c r="R199" s="55">
        <v>655.02694419120007</v>
      </c>
      <c r="S199" s="112">
        <f t="shared" si="9"/>
        <v>5057.5664965530723</v>
      </c>
      <c r="T199" s="51" t="s">
        <v>81</v>
      </c>
      <c r="U199" s="51">
        <v>2029</v>
      </c>
      <c r="V199" s="55">
        <v>7785</v>
      </c>
      <c r="W199" s="55">
        <v>304.7121474506701</v>
      </c>
      <c r="X199" s="112">
        <f t="shared" si="10"/>
        <v>8089.7121474506703</v>
      </c>
      <c r="Y199" s="55">
        <f t="shared" si="11"/>
        <v>13147.278644003742</v>
      </c>
      <c r="Z199" s="3"/>
    </row>
    <row r="200" spans="1:26" x14ac:dyDescent="0.3">
      <c r="A200" s="60" t="s">
        <v>24</v>
      </c>
      <c r="B200" s="60">
        <v>905500</v>
      </c>
      <c r="C200" s="60" t="s">
        <v>338</v>
      </c>
      <c r="D200" s="61" t="s">
        <v>339</v>
      </c>
      <c r="E200" s="60">
        <v>161081</v>
      </c>
      <c r="F200" s="60" t="s">
        <v>362</v>
      </c>
      <c r="G200" s="60">
        <v>1253</v>
      </c>
      <c r="H200" s="60" t="s">
        <v>87</v>
      </c>
      <c r="I200" s="54">
        <v>0</v>
      </c>
      <c r="J200" s="55">
        <v>0</v>
      </c>
      <c r="K200" s="56">
        <v>0</v>
      </c>
      <c r="L200" s="55">
        <v>0</v>
      </c>
      <c r="M200" s="55">
        <v>672.23346824349971</v>
      </c>
      <c r="N200" s="55">
        <v>1646.1020833407556</v>
      </c>
      <c r="O200" s="55">
        <v>1735.3796691000002</v>
      </c>
      <c r="P200" s="55">
        <v>1207.7228946121927</v>
      </c>
      <c r="Q200" s="55">
        <v>22.41</v>
      </c>
      <c r="R200" s="55">
        <v>506.9908548039889</v>
      </c>
      <c r="S200" s="112">
        <f t="shared" si="9"/>
        <v>5790.838970100438</v>
      </c>
      <c r="T200" s="51" t="s">
        <v>81</v>
      </c>
      <c r="U200" s="51">
        <v>2029</v>
      </c>
      <c r="V200" s="55">
        <v>6025.59</v>
      </c>
      <c r="W200" s="55">
        <v>304.7121474506701</v>
      </c>
      <c r="X200" s="112">
        <f t="shared" si="10"/>
        <v>6330.3021474506704</v>
      </c>
      <c r="Y200" s="55">
        <f t="shared" si="11"/>
        <v>12121.141117551109</v>
      </c>
      <c r="Z200" s="3"/>
    </row>
    <row r="201" spans="1:26" x14ac:dyDescent="0.3">
      <c r="A201" s="60" t="s">
        <v>24</v>
      </c>
      <c r="B201" s="60">
        <v>905750</v>
      </c>
      <c r="C201" s="60" t="s">
        <v>376</v>
      </c>
      <c r="D201" s="61" t="s">
        <v>377</v>
      </c>
      <c r="E201" s="60">
        <v>191040</v>
      </c>
      <c r="F201" s="60" t="s">
        <v>381</v>
      </c>
      <c r="G201" s="60">
        <v>1252</v>
      </c>
      <c r="H201" s="60" t="s">
        <v>87</v>
      </c>
      <c r="I201" s="54">
        <v>0</v>
      </c>
      <c r="J201" s="55">
        <v>0</v>
      </c>
      <c r="K201" s="56">
        <v>0</v>
      </c>
      <c r="L201" s="55">
        <v>0</v>
      </c>
      <c r="M201" s="55">
        <v>872.57523675372715</v>
      </c>
      <c r="N201" s="55">
        <v>3190.8130514440863</v>
      </c>
      <c r="O201" s="55">
        <v>1735.3796691000002</v>
      </c>
      <c r="P201" s="55">
        <v>0</v>
      </c>
      <c r="Q201" s="55">
        <v>0</v>
      </c>
      <c r="R201" s="55">
        <v>0</v>
      </c>
      <c r="S201" s="112">
        <f t="shared" si="9"/>
        <v>5798.7679572978141</v>
      </c>
      <c r="T201" s="51" t="s">
        <v>247</v>
      </c>
      <c r="U201" s="51">
        <v>1900</v>
      </c>
      <c r="V201" s="55">
        <v>0</v>
      </c>
      <c r="W201" s="55">
        <v>0</v>
      </c>
      <c r="X201" s="112">
        <f t="shared" si="10"/>
        <v>0</v>
      </c>
      <c r="Y201" s="55">
        <f t="shared" si="11"/>
        <v>5798.7679572978141</v>
      </c>
      <c r="Z201" s="3"/>
    </row>
    <row r="202" spans="1:26" x14ac:dyDescent="0.3">
      <c r="A202" s="60" t="s">
        <v>24</v>
      </c>
      <c r="B202" s="60">
        <v>905300</v>
      </c>
      <c r="C202" s="60" t="s">
        <v>203</v>
      </c>
      <c r="D202" s="62" t="s">
        <v>204</v>
      </c>
      <c r="E202" s="60">
        <v>191038</v>
      </c>
      <c r="F202" s="60" t="s">
        <v>318</v>
      </c>
      <c r="G202" s="60">
        <v>1253</v>
      </c>
      <c r="H202" s="60" t="s">
        <v>87</v>
      </c>
      <c r="I202" s="54">
        <v>0</v>
      </c>
      <c r="J202" s="55">
        <v>0</v>
      </c>
      <c r="K202" s="56">
        <v>0</v>
      </c>
      <c r="L202" s="55">
        <v>0</v>
      </c>
      <c r="M202" s="55">
        <v>599.68282745060981</v>
      </c>
      <c r="N202" s="55">
        <v>2598.1504513227806</v>
      </c>
      <c r="O202" s="55">
        <v>1735.3796691000002</v>
      </c>
      <c r="P202" s="55">
        <v>0</v>
      </c>
      <c r="Q202" s="55">
        <v>0</v>
      </c>
      <c r="R202" s="55">
        <v>506.9908548039889</v>
      </c>
      <c r="S202" s="112">
        <f t="shared" si="9"/>
        <v>5440.2038026773789</v>
      </c>
      <c r="T202" s="51" t="s">
        <v>81</v>
      </c>
      <c r="U202" s="51">
        <v>2030</v>
      </c>
      <c r="V202" s="55">
        <v>6025.59</v>
      </c>
      <c r="W202" s="55">
        <v>600.13299397985065</v>
      </c>
      <c r="X202" s="112">
        <f t="shared" si="10"/>
        <v>6625.7229939798508</v>
      </c>
      <c r="Y202" s="55">
        <f t="shared" si="11"/>
        <v>12065.92679665723</v>
      </c>
      <c r="Z202" s="3"/>
    </row>
    <row r="203" spans="1:26" x14ac:dyDescent="0.3">
      <c r="A203" s="60" t="s">
        <v>24</v>
      </c>
      <c r="B203" s="60">
        <v>905300</v>
      </c>
      <c r="C203" s="60" t="s">
        <v>203</v>
      </c>
      <c r="D203" s="62" t="s">
        <v>204</v>
      </c>
      <c r="E203" s="60">
        <v>201001</v>
      </c>
      <c r="F203" s="60" t="s">
        <v>319</v>
      </c>
      <c r="G203" s="60">
        <v>1256</v>
      </c>
      <c r="H203" s="60" t="s">
        <v>87</v>
      </c>
      <c r="I203" s="54">
        <v>0</v>
      </c>
      <c r="J203" s="55">
        <v>0</v>
      </c>
      <c r="K203" s="56">
        <v>0</v>
      </c>
      <c r="L203" s="55">
        <v>0</v>
      </c>
      <c r="M203" s="55">
        <v>6571.2739346630769</v>
      </c>
      <c r="N203" s="55">
        <v>4101.4542651435422</v>
      </c>
      <c r="O203" s="55">
        <v>1735.3796691000002</v>
      </c>
      <c r="P203" s="55">
        <v>0</v>
      </c>
      <c r="Q203" s="55">
        <v>39.340000000000003</v>
      </c>
      <c r="R203" s="55">
        <v>786.03233302944011</v>
      </c>
      <c r="S203" s="112">
        <f t="shared" si="9"/>
        <v>13233.48020193606</v>
      </c>
      <c r="T203" s="51" t="s">
        <v>81</v>
      </c>
      <c r="U203" s="51">
        <v>2030</v>
      </c>
      <c r="V203" s="55">
        <v>9342</v>
      </c>
      <c r="W203" s="55">
        <v>123.21117074757595</v>
      </c>
      <c r="X203" s="112">
        <f t="shared" si="10"/>
        <v>9465.211170747576</v>
      </c>
      <c r="Y203" s="55">
        <f t="shared" si="11"/>
        <v>22698.691372683636</v>
      </c>
      <c r="Z203" s="3"/>
    </row>
    <row r="204" spans="1:26" x14ac:dyDescent="0.3">
      <c r="A204" s="60" t="s">
        <v>24</v>
      </c>
      <c r="B204" s="60">
        <v>905500</v>
      </c>
      <c r="C204" s="60" t="s">
        <v>338</v>
      </c>
      <c r="D204" s="62" t="s">
        <v>339</v>
      </c>
      <c r="E204" s="60">
        <v>201032</v>
      </c>
      <c r="F204" s="60" t="s">
        <v>366</v>
      </c>
      <c r="G204" s="60">
        <v>1256</v>
      </c>
      <c r="H204" s="60" t="s">
        <v>87</v>
      </c>
      <c r="I204" s="54">
        <v>0</v>
      </c>
      <c r="J204" s="55">
        <v>0</v>
      </c>
      <c r="K204" s="56">
        <v>0</v>
      </c>
      <c r="L204" s="55">
        <v>0</v>
      </c>
      <c r="M204" s="55">
        <v>725.32172840465694</v>
      </c>
      <c r="N204" s="55">
        <v>797.71671735111022</v>
      </c>
      <c r="O204" s="55">
        <v>1735.3796691000002</v>
      </c>
      <c r="P204" s="55">
        <v>0</v>
      </c>
      <c r="Q204" s="55">
        <v>22.41</v>
      </c>
      <c r="R204" s="55">
        <v>655.02694419120007</v>
      </c>
      <c r="S204" s="112">
        <f t="shared" si="9"/>
        <v>3935.8550590469672</v>
      </c>
      <c r="T204" s="51" t="s">
        <v>81</v>
      </c>
      <c r="U204" s="51">
        <v>2031</v>
      </c>
      <c r="V204" s="55">
        <v>7785</v>
      </c>
      <c r="W204" s="55">
        <v>111.63293569497854</v>
      </c>
      <c r="X204" s="112">
        <f t="shared" si="10"/>
        <v>7896.6329356949782</v>
      </c>
      <c r="Y204" s="55">
        <f t="shared" si="11"/>
        <v>11832.487994741945</v>
      </c>
      <c r="Z204" s="3"/>
    </row>
    <row r="205" spans="1:26" x14ac:dyDescent="0.3">
      <c r="A205" s="60" t="s">
        <v>24</v>
      </c>
      <c r="B205" s="60">
        <v>905530</v>
      </c>
      <c r="C205" s="60" t="s">
        <v>370</v>
      </c>
      <c r="D205" s="61" t="s">
        <v>371</v>
      </c>
      <c r="E205" s="60">
        <v>201022</v>
      </c>
      <c r="F205" s="60" t="s">
        <v>375</v>
      </c>
      <c r="G205" s="60">
        <v>1212</v>
      </c>
      <c r="H205" s="60" t="s">
        <v>50</v>
      </c>
      <c r="I205" s="54">
        <v>3527</v>
      </c>
      <c r="J205" s="55">
        <v>4606.6442125200001</v>
      </c>
      <c r="K205" s="56">
        <v>0.76777403542</v>
      </c>
      <c r="L205" s="55">
        <v>0</v>
      </c>
      <c r="M205" s="55">
        <v>0</v>
      </c>
      <c r="N205" s="55">
        <v>0</v>
      </c>
      <c r="O205" s="55">
        <v>1735.3796691000002</v>
      </c>
      <c r="P205" s="55">
        <v>0</v>
      </c>
      <c r="Q205" s="55">
        <v>0</v>
      </c>
      <c r="R205" s="55">
        <v>229.25943046692004</v>
      </c>
      <c r="S205" s="112">
        <f t="shared" si="9"/>
        <v>6571.28331208692</v>
      </c>
      <c r="T205" s="51" t="s">
        <v>81</v>
      </c>
      <c r="U205" s="51">
        <v>2030</v>
      </c>
      <c r="V205" s="55">
        <v>2724.75</v>
      </c>
      <c r="W205" s="55">
        <v>110.55867888596667</v>
      </c>
      <c r="X205" s="112">
        <f t="shared" si="10"/>
        <v>2835.3086788859669</v>
      </c>
      <c r="Y205" s="55">
        <f t="shared" si="11"/>
        <v>9406.5919909728873</v>
      </c>
      <c r="Z205" s="3"/>
    </row>
    <row r="206" spans="1:26" x14ac:dyDescent="0.3">
      <c r="A206" s="60" t="s">
        <v>24</v>
      </c>
      <c r="B206" s="60">
        <v>905300</v>
      </c>
      <c r="C206" s="60" t="s">
        <v>203</v>
      </c>
      <c r="D206" s="62" t="s">
        <v>204</v>
      </c>
      <c r="E206" s="60">
        <v>201002</v>
      </c>
      <c r="F206" s="60" t="s">
        <v>320</v>
      </c>
      <c r="G206" s="60">
        <v>1256</v>
      </c>
      <c r="H206" s="60" t="s">
        <v>87</v>
      </c>
      <c r="I206" s="54">
        <v>0</v>
      </c>
      <c r="J206" s="55">
        <v>0</v>
      </c>
      <c r="K206" s="56">
        <v>0</v>
      </c>
      <c r="L206" s="55">
        <v>0</v>
      </c>
      <c r="M206" s="55">
        <v>6963.9310154375989</v>
      </c>
      <c r="N206" s="55">
        <v>3384.3443589480407</v>
      </c>
      <c r="O206" s="55">
        <v>1735.3796691000002</v>
      </c>
      <c r="P206" s="55">
        <v>0</v>
      </c>
      <c r="Q206" s="55">
        <v>0</v>
      </c>
      <c r="R206" s="55">
        <v>786.03233302944011</v>
      </c>
      <c r="S206" s="112">
        <f t="shared" si="9"/>
        <v>12869.687376515079</v>
      </c>
      <c r="T206" s="51" t="s">
        <v>81</v>
      </c>
      <c r="U206" s="51">
        <v>2030</v>
      </c>
      <c r="V206" s="55">
        <v>9342</v>
      </c>
      <c r="W206" s="55">
        <v>124.19686011355657</v>
      </c>
      <c r="X206" s="112">
        <f t="shared" si="10"/>
        <v>9466.1968601135559</v>
      </c>
      <c r="Y206" s="55">
        <f t="shared" si="11"/>
        <v>22335.884236628634</v>
      </c>
      <c r="Z206" s="3"/>
    </row>
    <row r="207" spans="1:26" x14ac:dyDescent="0.3">
      <c r="A207" s="60" t="s">
        <v>24</v>
      </c>
      <c r="B207" s="60">
        <v>905300</v>
      </c>
      <c r="C207" s="60" t="s">
        <v>203</v>
      </c>
      <c r="D207" s="62" t="s">
        <v>204</v>
      </c>
      <c r="E207" s="60">
        <v>201003</v>
      </c>
      <c r="F207" s="60" t="s">
        <v>321</v>
      </c>
      <c r="G207" s="60">
        <v>1256</v>
      </c>
      <c r="H207" s="60" t="s">
        <v>87</v>
      </c>
      <c r="I207" s="54">
        <v>0</v>
      </c>
      <c r="J207" s="55">
        <v>0</v>
      </c>
      <c r="K207" s="56">
        <v>0</v>
      </c>
      <c r="L207" s="55">
        <v>0</v>
      </c>
      <c r="M207" s="55">
        <v>358.96727371747414</v>
      </c>
      <c r="N207" s="55">
        <v>2071.854045633343</v>
      </c>
      <c r="O207" s="55">
        <v>1735.3796691000002</v>
      </c>
      <c r="P207" s="55">
        <v>1769.4618388631961</v>
      </c>
      <c r="Q207" s="55">
        <v>0</v>
      </c>
      <c r="R207" s="55">
        <v>786.03233302944011</v>
      </c>
      <c r="S207" s="112">
        <f t="shared" si="9"/>
        <v>6721.6951603434536</v>
      </c>
      <c r="T207" s="51" t="s">
        <v>81</v>
      </c>
      <c r="U207" s="51">
        <v>2030</v>
      </c>
      <c r="V207" s="55">
        <v>9342</v>
      </c>
      <c r="W207" s="55">
        <v>124.19686011355657</v>
      </c>
      <c r="X207" s="112">
        <f t="shared" si="10"/>
        <v>9466.1968601135559</v>
      </c>
      <c r="Y207" s="55">
        <f t="shared" si="11"/>
        <v>16187.892020457009</v>
      </c>
      <c r="Z207" s="3"/>
    </row>
    <row r="208" spans="1:26" x14ac:dyDescent="0.3">
      <c r="A208" s="60" t="s">
        <v>24</v>
      </c>
      <c r="B208" s="60">
        <v>905300</v>
      </c>
      <c r="C208" s="60" t="s">
        <v>203</v>
      </c>
      <c r="D208" s="62" t="s">
        <v>204</v>
      </c>
      <c r="E208" s="60">
        <v>221012</v>
      </c>
      <c r="F208" s="60" t="s">
        <v>323</v>
      </c>
      <c r="G208" s="60">
        <v>1256</v>
      </c>
      <c r="H208" s="60" t="s">
        <v>87</v>
      </c>
      <c r="I208" s="54">
        <v>0</v>
      </c>
      <c r="J208" s="55">
        <v>0</v>
      </c>
      <c r="K208" s="56">
        <v>0</v>
      </c>
      <c r="L208" s="55">
        <v>0</v>
      </c>
      <c r="M208" s="55">
        <v>49771.330669054463</v>
      </c>
      <c r="N208" s="55">
        <v>1522.8099413441637</v>
      </c>
      <c r="O208" s="55">
        <v>1735.3796691000002</v>
      </c>
      <c r="P208" s="55">
        <v>547.93036430211578</v>
      </c>
      <c r="Q208" s="55">
        <v>0</v>
      </c>
      <c r="R208" s="55">
        <v>1346.5205764163818</v>
      </c>
      <c r="S208" s="112">
        <f t="shared" si="9"/>
        <v>54923.971220217136</v>
      </c>
      <c r="T208" s="51" t="s">
        <v>81</v>
      </c>
      <c r="U208" s="51">
        <v>2033</v>
      </c>
      <c r="V208" s="55">
        <v>16003.406852744183</v>
      </c>
      <c r="W208" s="55">
        <v>9437.0456178564327</v>
      </c>
      <c r="X208" s="112">
        <f t="shared" si="10"/>
        <v>25440.452470600616</v>
      </c>
      <c r="Y208" s="55">
        <f t="shared" si="11"/>
        <v>80364.423690817755</v>
      </c>
      <c r="Z208" s="3"/>
    </row>
    <row r="209" spans="1:26" x14ac:dyDescent="0.3">
      <c r="A209" s="60" t="s">
        <v>24</v>
      </c>
      <c r="B209" s="60">
        <v>905300</v>
      </c>
      <c r="C209" s="60" t="s">
        <v>203</v>
      </c>
      <c r="D209" s="62" t="s">
        <v>204</v>
      </c>
      <c r="E209" s="60">
        <v>221013</v>
      </c>
      <c r="F209" s="60" t="s">
        <v>324</v>
      </c>
      <c r="G209" s="60">
        <v>1256</v>
      </c>
      <c r="H209" s="60" t="s">
        <v>87</v>
      </c>
      <c r="I209" s="54">
        <v>0</v>
      </c>
      <c r="J209" s="55">
        <v>0</v>
      </c>
      <c r="K209" s="56">
        <v>0</v>
      </c>
      <c r="L209" s="55">
        <v>0</v>
      </c>
      <c r="M209" s="55">
        <v>50995.663575021565</v>
      </c>
      <c r="N209" s="55">
        <v>2602.5789006319319</v>
      </c>
      <c r="O209" s="55">
        <v>1735.3796691000002</v>
      </c>
      <c r="P209" s="55">
        <v>0</v>
      </c>
      <c r="Q209" s="55">
        <v>19.07</v>
      </c>
      <c r="R209" s="55">
        <v>1346.5205764163818</v>
      </c>
      <c r="S209" s="112">
        <f t="shared" si="9"/>
        <v>56699.212721169883</v>
      </c>
      <c r="T209" s="51" t="s">
        <v>81</v>
      </c>
      <c r="U209" s="51">
        <v>2033</v>
      </c>
      <c r="V209" s="55">
        <v>16003.406852744183</v>
      </c>
      <c r="W209" s="55">
        <v>9438.9441272799104</v>
      </c>
      <c r="X209" s="112">
        <f t="shared" si="10"/>
        <v>25442.350980024094</v>
      </c>
      <c r="Y209" s="55">
        <f t="shared" si="11"/>
        <v>82141.563701193983</v>
      </c>
      <c r="Z209" s="3"/>
    </row>
    <row r="210" spans="1:26" x14ac:dyDescent="0.3">
      <c r="A210" s="60" t="s">
        <v>24</v>
      </c>
      <c r="B210" s="60">
        <v>905300</v>
      </c>
      <c r="C210" s="60" t="s">
        <v>203</v>
      </c>
      <c r="D210" s="62" t="s">
        <v>204</v>
      </c>
      <c r="E210" s="60">
        <v>231004</v>
      </c>
      <c r="F210" s="60" t="s">
        <v>235</v>
      </c>
      <c r="G210" s="60">
        <v>1204</v>
      </c>
      <c r="H210" s="60" t="s">
        <v>50</v>
      </c>
      <c r="I210" s="54">
        <v>1339</v>
      </c>
      <c r="J210" s="55">
        <v>6878.4139611600003</v>
      </c>
      <c r="K210" s="56">
        <v>1.1464023268600001</v>
      </c>
      <c r="L210" s="55">
        <v>0</v>
      </c>
      <c r="M210" s="55">
        <v>0</v>
      </c>
      <c r="N210" s="55">
        <v>0</v>
      </c>
      <c r="O210" s="55">
        <v>1735.3796691000002</v>
      </c>
      <c r="P210" s="55">
        <v>0</v>
      </c>
      <c r="Q210" s="55">
        <v>0</v>
      </c>
      <c r="R210" s="55">
        <v>691.48792464262749</v>
      </c>
      <c r="S210" s="112">
        <f t="shared" si="9"/>
        <v>9305.2815549026272</v>
      </c>
      <c r="T210" s="51" t="s">
        <v>81</v>
      </c>
      <c r="U210" s="51">
        <v>2034</v>
      </c>
      <c r="V210" s="55">
        <v>8218.339018083976</v>
      </c>
      <c r="W210" s="55">
        <v>938.18071357174063</v>
      </c>
      <c r="X210" s="112">
        <f t="shared" si="10"/>
        <v>9156.5197316557169</v>
      </c>
      <c r="Y210" s="55">
        <f t="shared" si="11"/>
        <v>18461.801286558344</v>
      </c>
      <c r="Z210" s="3"/>
    </row>
    <row r="211" spans="1:26" x14ac:dyDescent="0.3">
      <c r="A211" s="60" t="s">
        <v>24</v>
      </c>
      <c r="B211" s="60">
        <v>905300</v>
      </c>
      <c r="C211" s="60" t="s">
        <v>203</v>
      </c>
      <c r="D211" s="62" t="s">
        <v>204</v>
      </c>
      <c r="E211" s="60">
        <v>231005</v>
      </c>
      <c r="F211" s="60" t="s">
        <v>236</v>
      </c>
      <c r="G211" s="60">
        <v>1204</v>
      </c>
      <c r="H211" s="60" t="s">
        <v>50</v>
      </c>
      <c r="I211" s="54">
        <v>1185</v>
      </c>
      <c r="J211" s="55">
        <v>6878.4139611600003</v>
      </c>
      <c r="K211" s="56">
        <v>1.1464023268600001</v>
      </c>
      <c r="L211" s="55">
        <v>0</v>
      </c>
      <c r="M211" s="55">
        <v>0</v>
      </c>
      <c r="N211" s="55">
        <v>0</v>
      </c>
      <c r="O211" s="55">
        <v>1735.3796691000002</v>
      </c>
      <c r="P211" s="55">
        <v>0</v>
      </c>
      <c r="Q211" s="55">
        <v>0</v>
      </c>
      <c r="R211" s="55">
        <v>691.48792464262749</v>
      </c>
      <c r="S211" s="112">
        <f t="shared" si="9"/>
        <v>9305.2815549026272</v>
      </c>
      <c r="T211" s="51" t="s">
        <v>81</v>
      </c>
      <c r="U211" s="51">
        <v>2034</v>
      </c>
      <c r="V211" s="57">
        <v>8218.339018083976</v>
      </c>
      <c r="W211" s="55">
        <v>938.18071357174063</v>
      </c>
      <c r="X211" s="112">
        <f t="shared" si="10"/>
        <v>9156.5197316557169</v>
      </c>
      <c r="Y211" s="55">
        <f t="shared" si="11"/>
        <v>18461.801286558344</v>
      </c>
      <c r="Z211" s="3"/>
    </row>
    <row r="212" spans="1:26" x14ac:dyDescent="0.3">
      <c r="A212" s="60" t="s">
        <v>24</v>
      </c>
      <c r="B212" s="60">
        <v>905300</v>
      </c>
      <c r="C212" s="60" t="s">
        <v>203</v>
      </c>
      <c r="D212" s="61" t="s">
        <v>204</v>
      </c>
      <c r="E212" s="60">
        <v>231006</v>
      </c>
      <c r="F212" s="60" t="s">
        <v>237</v>
      </c>
      <c r="G212" s="60">
        <v>1204</v>
      </c>
      <c r="H212" s="60" t="s">
        <v>50</v>
      </c>
      <c r="I212" s="54">
        <v>1402</v>
      </c>
      <c r="J212" s="55">
        <v>6878.4139611600003</v>
      </c>
      <c r="K212" s="56">
        <v>1.1464023268600001</v>
      </c>
      <c r="L212" s="55">
        <v>0</v>
      </c>
      <c r="M212" s="55">
        <v>0</v>
      </c>
      <c r="N212" s="55">
        <v>0</v>
      </c>
      <c r="O212" s="55">
        <v>1735.3796691000002</v>
      </c>
      <c r="P212" s="55">
        <v>0</v>
      </c>
      <c r="Q212" s="55">
        <v>0</v>
      </c>
      <c r="R212" s="55">
        <v>691.48792464262749</v>
      </c>
      <c r="S212" s="112">
        <f t="shared" si="9"/>
        <v>9305.2815549026272</v>
      </c>
      <c r="T212" s="51" t="s">
        <v>81</v>
      </c>
      <c r="U212" s="51">
        <v>2034</v>
      </c>
      <c r="V212" s="55">
        <v>8218.339018083976</v>
      </c>
      <c r="W212" s="55">
        <v>938.18071357174063</v>
      </c>
      <c r="X212" s="112">
        <f t="shared" si="10"/>
        <v>9156.5197316557169</v>
      </c>
      <c r="Y212" s="55">
        <f t="shared" si="11"/>
        <v>18461.801286558344</v>
      </c>
      <c r="Z212" s="3"/>
    </row>
    <row r="213" spans="1:26" x14ac:dyDescent="0.3">
      <c r="A213" s="60" t="s">
        <v>24</v>
      </c>
      <c r="B213" s="60">
        <v>905405</v>
      </c>
      <c r="C213" s="60" t="s">
        <v>333</v>
      </c>
      <c r="D213" s="61" t="s">
        <v>334</v>
      </c>
      <c r="E213" s="60" t="s">
        <v>336</v>
      </c>
      <c r="F213" s="60" t="s">
        <v>337</v>
      </c>
      <c r="G213" s="60">
        <v>1209</v>
      </c>
      <c r="H213" s="60" t="s">
        <v>50</v>
      </c>
      <c r="I213" s="54">
        <v>794</v>
      </c>
      <c r="J213" s="55">
        <v>5427.0055106400005</v>
      </c>
      <c r="K213" s="56">
        <v>0.90450091844000002</v>
      </c>
      <c r="L213" s="55">
        <v>0</v>
      </c>
      <c r="M213" s="55">
        <v>0</v>
      </c>
      <c r="N213" s="55">
        <v>0</v>
      </c>
      <c r="O213" s="55">
        <v>1735.3796691000002</v>
      </c>
      <c r="P213" s="55">
        <v>0</v>
      </c>
      <c r="Q213" s="55">
        <v>0</v>
      </c>
      <c r="R213" s="55">
        <v>0</v>
      </c>
      <c r="S213" s="112">
        <f t="shared" si="9"/>
        <v>7162.3851797400002</v>
      </c>
      <c r="T213" s="51" t="s">
        <v>807</v>
      </c>
      <c r="U213" s="51">
        <v>2016</v>
      </c>
      <c r="V213" s="55">
        <v>0</v>
      </c>
      <c r="W213" s="55">
        <v>0</v>
      </c>
      <c r="X213" s="112">
        <f t="shared" si="10"/>
        <v>0</v>
      </c>
      <c r="Y213" s="55">
        <f t="shared" si="11"/>
        <v>7162.3851797400002</v>
      </c>
      <c r="Z213" s="3"/>
    </row>
    <row r="214" spans="1:26" x14ac:dyDescent="0.3">
      <c r="A214" s="60" t="s">
        <v>24</v>
      </c>
      <c r="B214" s="60">
        <v>905100</v>
      </c>
      <c r="C214" s="60" t="s">
        <v>194</v>
      </c>
      <c r="D214" s="62" t="s">
        <v>195</v>
      </c>
      <c r="E214" s="60" t="s">
        <v>201</v>
      </c>
      <c r="F214" s="60" t="s">
        <v>202</v>
      </c>
      <c r="G214" s="60">
        <v>1209</v>
      </c>
      <c r="H214" s="60" t="s">
        <v>50</v>
      </c>
      <c r="I214" s="54">
        <v>4035</v>
      </c>
      <c r="J214" s="55">
        <v>5427.0055106400005</v>
      </c>
      <c r="K214" s="56">
        <v>0.90450091844000002</v>
      </c>
      <c r="L214" s="55">
        <v>0</v>
      </c>
      <c r="M214" s="55">
        <v>0</v>
      </c>
      <c r="N214" s="55">
        <v>0</v>
      </c>
      <c r="O214" s="55">
        <v>1735.3796691000002</v>
      </c>
      <c r="P214" s="55">
        <v>659.49693379740984</v>
      </c>
      <c r="Q214" s="55">
        <v>0</v>
      </c>
      <c r="R214" s="55">
        <v>0</v>
      </c>
      <c r="S214" s="112">
        <f t="shared" si="9"/>
        <v>7821.882113537411</v>
      </c>
      <c r="T214" s="51" t="s">
        <v>807</v>
      </c>
      <c r="U214" s="51">
        <v>2018</v>
      </c>
      <c r="V214" s="55">
        <v>0</v>
      </c>
      <c r="W214" s="55">
        <v>0</v>
      </c>
      <c r="X214" s="112">
        <f t="shared" si="10"/>
        <v>0</v>
      </c>
      <c r="Y214" s="55">
        <f t="shared" si="11"/>
        <v>7821.882113537411</v>
      </c>
      <c r="Z214" s="3"/>
    </row>
    <row r="215" spans="1:26" x14ac:dyDescent="0.3">
      <c r="A215" s="60" t="s">
        <v>24</v>
      </c>
      <c r="B215" s="60">
        <v>905500</v>
      </c>
      <c r="C215" s="60" t="s">
        <v>338</v>
      </c>
      <c r="D215" s="61" t="s">
        <v>339</v>
      </c>
      <c r="E215" s="60" t="s">
        <v>351</v>
      </c>
      <c r="F215" s="60" t="s">
        <v>352</v>
      </c>
      <c r="G215" s="60">
        <v>1209</v>
      </c>
      <c r="H215" s="60" t="s">
        <v>50</v>
      </c>
      <c r="I215" s="54">
        <v>8203</v>
      </c>
      <c r="J215" s="55">
        <v>5427.0055106400005</v>
      </c>
      <c r="K215" s="56">
        <v>0.90450091844000002</v>
      </c>
      <c r="L215" s="55">
        <v>1992.6155233233201</v>
      </c>
      <c r="M215" s="55">
        <v>0</v>
      </c>
      <c r="N215" s="55">
        <v>0</v>
      </c>
      <c r="O215" s="55">
        <v>1735.3796691000002</v>
      </c>
      <c r="P215" s="55">
        <v>0</v>
      </c>
      <c r="Q215" s="55">
        <v>0</v>
      </c>
      <c r="R215" s="55">
        <v>0</v>
      </c>
      <c r="S215" s="112">
        <f t="shared" si="9"/>
        <v>9155.0007030633205</v>
      </c>
      <c r="T215" s="51" t="s">
        <v>76</v>
      </c>
      <c r="U215" s="51">
        <v>2014</v>
      </c>
      <c r="V215" s="55">
        <v>0</v>
      </c>
      <c r="W215" s="55">
        <v>0</v>
      </c>
      <c r="X215" s="112">
        <f t="shared" si="10"/>
        <v>0</v>
      </c>
      <c r="Y215" s="55">
        <f t="shared" si="11"/>
        <v>9155.0007030633205</v>
      </c>
      <c r="Z215" s="3"/>
    </row>
    <row r="216" spans="1:26" x14ac:dyDescent="0.3">
      <c r="A216" s="60" t="s">
        <v>24</v>
      </c>
      <c r="B216" s="60">
        <v>905500</v>
      </c>
      <c r="C216" s="60" t="s">
        <v>338</v>
      </c>
      <c r="D216" s="62" t="s">
        <v>339</v>
      </c>
      <c r="E216" s="60" t="s">
        <v>353</v>
      </c>
      <c r="F216" s="60" t="s">
        <v>354</v>
      </c>
      <c r="G216" s="60">
        <v>1254</v>
      </c>
      <c r="H216" s="60" t="s">
        <v>87</v>
      </c>
      <c r="I216" s="54">
        <v>0</v>
      </c>
      <c r="J216" s="55">
        <v>0</v>
      </c>
      <c r="K216" s="56">
        <v>0</v>
      </c>
      <c r="L216" s="55">
        <v>0</v>
      </c>
      <c r="M216" s="55">
        <v>703.59347207163842</v>
      </c>
      <c r="N216" s="55">
        <v>1800.0954496494444</v>
      </c>
      <c r="O216" s="55">
        <v>1735.3796691000002</v>
      </c>
      <c r="P216" s="55">
        <v>0</v>
      </c>
      <c r="Q216" s="55">
        <v>0</v>
      </c>
      <c r="R216" s="55">
        <v>0</v>
      </c>
      <c r="S216" s="112">
        <f t="shared" si="9"/>
        <v>4239.0685908210835</v>
      </c>
      <c r="T216" s="51" t="s">
        <v>76</v>
      </c>
      <c r="U216" s="51">
        <v>2014</v>
      </c>
      <c r="V216" s="55">
        <v>0</v>
      </c>
      <c r="W216" s="55">
        <v>0</v>
      </c>
      <c r="X216" s="112">
        <f t="shared" si="10"/>
        <v>0</v>
      </c>
      <c r="Y216" s="55">
        <f t="shared" si="11"/>
        <v>4239.0685908210835</v>
      </c>
      <c r="Z216" s="3"/>
    </row>
    <row r="217" spans="1:26" x14ac:dyDescent="0.3">
      <c r="A217" s="60" t="s">
        <v>24</v>
      </c>
      <c r="B217" s="60">
        <v>905300</v>
      </c>
      <c r="C217" s="60" t="s">
        <v>203</v>
      </c>
      <c r="D217" s="61" t="s">
        <v>204</v>
      </c>
      <c r="E217" s="60" t="s">
        <v>289</v>
      </c>
      <c r="F217" s="60" t="s">
        <v>290</v>
      </c>
      <c r="G217" s="60">
        <v>1227</v>
      </c>
      <c r="H217" s="60" t="s">
        <v>87</v>
      </c>
      <c r="I217" s="54">
        <v>0</v>
      </c>
      <c r="J217" s="55">
        <v>0</v>
      </c>
      <c r="K217" s="56">
        <v>0</v>
      </c>
      <c r="L217" s="55">
        <v>0</v>
      </c>
      <c r="M217" s="55">
        <v>4364.5951239558171</v>
      </c>
      <c r="N217" s="55">
        <v>1101.8304788929925</v>
      </c>
      <c r="O217" s="55">
        <v>1735.3796691000002</v>
      </c>
      <c r="P217" s="55">
        <v>0</v>
      </c>
      <c r="Q217" s="55">
        <v>0</v>
      </c>
      <c r="R217" s="55">
        <v>0</v>
      </c>
      <c r="S217" s="112">
        <f t="shared" si="9"/>
        <v>7201.8052719488096</v>
      </c>
      <c r="T217" s="51" t="s">
        <v>807</v>
      </c>
      <c r="U217" s="51">
        <v>2018</v>
      </c>
      <c r="V217" s="55">
        <v>0</v>
      </c>
      <c r="W217" s="55">
        <v>0</v>
      </c>
      <c r="X217" s="112">
        <f t="shared" si="10"/>
        <v>0</v>
      </c>
      <c r="Y217" s="55">
        <f t="shared" si="11"/>
        <v>7201.8052719488096</v>
      </c>
      <c r="Z217" s="3"/>
    </row>
    <row r="218" spans="1:26" x14ac:dyDescent="0.3">
      <c r="A218" s="60" t="s">
        <v>24</v>
      </c>
      <c r="B218" s="60">
        <v>905300</v>
      </c>
      <c r="C218" s="60" t="s">
        <v>203</v>
      </c>
      <c r="D218" s="62" t="s">
        <v>204</v>
      </c>
      <c r="E218" s="60" t="s">
        <v>305</v>
      </c>
      <c r="F218" s="60" t="s">
        <v>306</v>
      </c>
      <c r="G218" s="60">
        <v>1254</v>
      </c>
      <c r="H218" s="60" t="s">
        <v>87</v>
      </c>
      <c r="I218" s="54">
        <v>0</v>
      </c>
      <c r="J218" s="55">
        <v>0</v>
      </c>
      <c r="K218" s="56">
        <v>0</v>
      </c>
      <c r="L218" s="55">
        <v>0</v>
      </c>
      <c r="M218" s="55">
        <v>761.78883138396952</v>
      </c>
      <c r="N218" s="55">
        <v>204.63126182702115</v>
      </c>
      <c r="O218" s="55">
        <v>1735.3796691000002</v>
      </c>
      <c r="P218" s="55">
        <v>0</v>
      </c>
      <c r="Q218" s="55">
        <v>0</v>
      </c>
      <c r="R218" s="55">
        <v>0</v>
      </c>
      <c r="S218" s="112">
        <f t="shared" si="9"/>
        <v>2701.7997623109909</v>
      </c>
      <c r="T218" s="51" t="s">
        <v>807</v>
      </c>
      <c r="U218" s="51">
        <v>2019</v>
      </c>
      <c r="V218" s="55">
        <v>0</v>
      </c>
      <c r="W218" s="55">
        <v>0</v>
      </c>
      <c r="X218" s="112">
        <f t="shared" si="10"/>
        <v>0</v>
      </c>
      <c r="Y218" s="55">
        <f t="shared" si="11"/>
        <v>2701.7997623109909</v>
      </c>
      <c r="Z218" s="3"/>
    </row>
    <row r="219" spans="1:26" x14ac:dyDescent="0.3">
      <c r="A219" s="60" t="s">
        <v>24</v>
      </c>
      <c r="B219" s="60">
        <v>905300</v>
      </c>
      <c r="C219" s="60" t="s">
        <v>203</v>
      </c>
      <c r="D219" s="62" t="s">
        <v>204</v>
      </c>
      <c r="E219" s="60">
        <v>121053</v>
      </c>
      <c r="F219" s="60" t="s">
        <v>214</v>
      </c>
      <c r="G219" s="60">
        <v>1204</v>
      </c>
      <c r="H219" s="60" t="s">
        <v>50</v>
      </c>
      <c r="I219" s="54">
        <v>5034</v>
      </c>
      <c r="J219" s="55">
        <v>6878.4139611600003</v>
      </c>
      <c r="K219" s="56">
        <v>1.1464023268600001</v>
      </c>
      <c r="L219" s="55">
        <v>0</v>
      </c>
      <c r="M219" s="55">
        <v>0</v>
      </c>
      <c r="N219" s="55">
        <v>0</v>
      </c>
      <c r="O219" s="55">
        <v>1735.3796691000002</v>
      </c>
      <c r="P219" s="55">
        <v>0</v>
      </c>
      <c r="Q219" s="55">
        <v>0</v>
      </c>
      <c r="R219" s="55">
        <v>0</v>
      </c>
      <c r="S219" s="112">
        <f t="shared" si="9"/>
        <v>8613.793630260001</v>
      </c>
      <c r="T219" s="51" t="s">
        <v>807</v>
      </c>
      <c r="U219" s="51">
        <v>2022</v>
      </c>
      <c r="V219" s="55">
        <v>0</v>
      </c>
      <c r="W219" s="55">
        <v>0</v>
      </c>
      <c r="X219" s="112">
        <f t="shared" si="10"/>
        <v>0</v>
      </c>
      <c r="Y219" s="55">
        <f t="shared" si="11"/>
        <v>8613.793630260001</v>
      </c>
      <c r="Z219" s="3"/>
    </row>
    <row r="220" spans="1:26" x14ac:dyDescent="0.3">
      <c r="A220" s="60" t="s">
        <v>24</v>
      </c>
      <c r="B220" s="60">
        <v>905300</v>
      </c>
      <c r="C220" s="60" t="s">
        <v>203</v>
      </c>
      <c r="D220" s="62" t="s">
        <v>204</v>
      </c>
      <c r="E220" s="60" t="s">
        <v>303</v>
      </c>
      <c r="F220" s="60" t="s">
        <v>304</v>
      </c>
      <c r="G220" s="60">
        <v>1210</v>
      </c>
      <c r="H220" s="60" t="s">
        <v>50</v>
      </c>
      <c r="I220" s="54">
        <v>4051</v>
      </c>
      <c r="J220" s="55">
        <v>5553.2149411200007</v>
      </c>
      <c r="K220" s="56">
        <v>0.92553582352000008</v>
      </c>
      <c r="L220" s="55">
        <v>0</v>
      </c>
      <c r="M220" s="55">
        <v>0</v>
      </c>
      <c r="N220" s="55">
        <v>0</v>
      </c>
      <c r="O220" s="55">
        <v>1735.3796691000002</v>
      </c>
      <c r="P220" s="55">
        <v>0</v>
      </c>
      <c r="Q220" s="55">
        <v>0</v>
      </c>
      <c r="R220" s="55">
        <v>0</v>
      </c>
      <c r="S220" s="112">
        <f t="shared" si="9"/>
        <v>7288.5946102200014</v>
      </c>
      <c r="T220" s="51" t="s">
        <v>807</v>
      </c>
      <c r="U220" s="51">
        <v>2019</v>
      </c>
      <c r="V220" s="55">
        <v>0</v>
      </c>
      <c r="W220" s="55">
        <v>0</v>
      </c>
      <c r="X220" s="112">
        <f t="shared" si="10"/>
        <v>0</v>
      </c>
      <c r="Y220" s="55">
        <f t="shared" si="11"/>
        <v>7288.5946102200014</v>
      </c>
      <c r="Z220" s="3"/>
    </row>
    <row r="221" spans="1:26" x14ac:dyDescent="0.3">
      <c r="A221" s="60" t="s">
        <v>24</v>
      </c>
      <c r="B221" s="60">
        <v>905300</v>
      </c>
      <c r="C221" s="60" t="s">
        <v>203</v>
      </c>
      <c r="D221" s="62" t="s">
        <v>204</v>
      </c>
      <c r="E221" s="60" t="s">
        <v>301</v>
      </c>
      <c r="F221" s="60" t="s">
        <v>302</v>
      </c>
      <c r="G221" s="60">
        <v>1211</v>
      </c>
      <c r="H221" s="60" t="s">
        <v>87</v>
      </c>
      <c r="I221" s="54">
        <v>0</v>
      </c>
      <c r="J221" s="55">
        <v>0</v>
      </c>
      <c r="K221" s="56">
        <v>0</v>
      </c>
      <c r="L221" s="55">
        <v>0</v>
      </c>
      <c r="M221" s="55">
        <v>439.86400839441006</v>
      </c>
      <c r="N221" s="55">
        <v>1384.3171086525101</v>
      </c>
      <c r="O221" s="55">
        <v>1735.3796691000002</v>
      </c>
      <c r="P221" s="55">
        <v>0</v>
      </c>
      <c r="Q221" s="55">
        <v>0</v>
      </c>
      <c r="R221" s="55">
        <v>0</v>
      </c>
      <c r="S221" s="112">
        <f t="shared" si="9"/>
        <v>3559.5607861469207</v>
      </c>
      <c r="T221" s="51" t="s">
        <v>807</v>
      </c>
      <c r="U221" s="51">
        <v>2019</v>
      </c>
      <c r="V221" s="55">
        <v>0</v>
      </c>
      <c r="W221" s="55">
        <v>0</v>
      </c>
      <c r="X221" s="112">
        <f t="shared" si="10"/>
        <v>0</v>
      </c>
      <c r="Y221" s="55">
        <f t="shared" si="11"/>
        <v>3559.5607861469207</v>
      </c>
      <c r="Z221" s="3"/>
    </row>
    <row r="222" spans="1:26" x14ac:dyDescent="0.3">
      <c r="A222" s="60" t="s">
        <v>24</v>
      </c>
      <c r="B222" s="60">
        <v>905300</v>
      </c>
      <c r="C222" s="60" t="s">
        <v>203</v>
      </c>
      <c r="D222" s="62" t="s">
        <v>204</v>
      </c>
      <c r="E222" s="60" t="s">
        <v>307</v>
      </c>
      <c r="F222" s="60" t="s">
        <v>308</v>
      </c>
      <c r="G222" s="60">
        <v>1254</v>
      </c>
      <c r="H222" s="60" t="s">
        <v>87</v>
      </c>
      <c r="I222" s="54">
        <v>0</v>
      </c>
      <c r="J222" s="55">
        <v>0</v>
      </c>
      <c r="K222" s="56">
        <v>0</v>
      </c>
      <c r="L222" s="55">
        <v>0</v>
      </c>
      <c r="M222" s="55">
        <v>544.54178334690857</v>
      </c>
      <c r="N222" s="55">
        <v>584.8782165700635</v>
      </c>
      <c r="O222" s="55">
        <v>1735.3796691000002</v>
      </c>
      <c r="P222" s="55">
        <v>0</v>
      </c>
      <c r="Q222" s="55">
        <v>0</v>
      </c>
      <c r="R222" s="55">
        <v>0</v>
      </c>
      <c r="S222" s="112">
        <f t="shared" si="9"/>
        <v>2864.7996690169721</v>
      </c>
      <c r="T222" s="51" t="s">
        <v>807</v>
      </c>
      <c r="U222" s="51">
        <v>2019</v>
      </c>
      <c r="V222" s="55">
        <v>0</v>
      </c>
      <c r="W222" s="55">
        <v>0</v>
      </c>
      <c r="X222" s="112">
        <f t="shared" si="10"/>
        <v>0</v>
      </c>
      <c r="Y222" s="55">
        <f t="shared" si="11"/>
        <v>2864.7996690169721</v>
      </c>
      <c r="Z222" s="3"/>
    </row>
    <row r="223" spans="1:26" x14ac:dyDescent="0.3">
      <c r="A223" s="60" t="s">
        <v>24</v>
      </c>
      <c r="B223" s="60">
        <v>905300</v>
      </c>
      <c r="C223" s="60" t="s">
        <v>203</v>
      </c>
      <c r="D223" s="62" t="s">
        <v>204</v>
      </c>
      <c r="E223" s="60" t="s">
        <v>309</v>
      </c>
      <c r="F223" s="60" t="s">
        <v>310</v>
      </c>
      <c r="G223" s="60">
        <v>1254</v>
      </c>
      <c r="H223" s="60" t="s">
        <v>87</v>
      </c>
      <c r="I223" s="54">
        <v>0</v>
      </c>
      <c r="J223" s="55">
        <v>0</v>
      </c>
      <c r="K223" s="56">
        <v>0</v>
      </c>
      <c r="L223" s="55">
        <v>0</v>
      </c>
      <c r="M223" s="55">
        <v>639.20424563855181</v>
      </c>
      <c r="N223" s="55">
        <v>3969.3897956092046</v>
      </c>
      <c r="O223" s="55">
        <v>1735.3796691000002</v>
      </c>
      <c r="P223" s="55">
        <v>0</v>
      </c>
      <c r="Q223" s="55">
        <v>0</v>
      </c>
      <c r="R223" s="55">
        <v>0</v>
      </c>
      <c r="S223" s="112">
        <f t="shared" si="9"/>
        <v>6343.9737103477564</v>
      </c>
      <c r="T223" s="51" t="s">
        <v>807</v>
      </c>
      <c r="U223" s="51">
        <v>2019</v>
      </c>
      <c r="V223" s="55">
        <v>0</v>
      </c>
      <c r="W223" s="55">
        <v>0</v>
      </c>
      <c r="X223" s="112">
        <f t="shared" si="10"/>
        <v>0</v>
      </c>
      <c r="Y223" s="55">
        <f t="shared" si="11"/>
        <v>6343.9737103477564</v>
      </c>
      <c r="Z223" s="3"/>
    </row>
    <row r="224" spans="1:26" x14ac:dyDescent="0.3">
      <c r="A224" s="60" t="s">
        <v>24</v>
      </c>
      <c r="B224" s="60">
        <v>905750</v>
      </c>
      <c r="C224" s="60" t="s">
        <v>376</v>
      </c>
      <c r="D224" s="62" t="s">
        <v>377</v>
      </c>
      <c r="E224" s="60" t="s">
        <v>379</v>
      </c>
      <c r="F224" s="60" t="s">
        <v>380</v>
      </c>
      <c r="G224" s="60">
        <v>1252</v>
      </c>
      <c r="H224" s="60" t="s">
        <v>87</v>
      </c>
      <c r="I224" s="54">
        <v>0</v>
      </c>
      <c r="J224" s="55">
        <v>0</v>
      </c>
      <c r="K224" s="56">
        <v>0</v>
      </c>
      <c r="L224" s="55">
        <v>0</v>
      </c>
      <c r="M224" s="55">
        <v>616.77278650168603</v>
      </c>
      <c r="N224" s="55">
        <v>619.72919003947618</v>
      </c>
      <c r="O224" s="55">
        <v>1735.3796691000002</v>
      </c>
      <c r="P224" s="55">
        <v>0</v>
      </c>
      <c r="Q224" s="55">
        <v>0</v>
      </c>
      <c r="R224" s="55">
        <v>0</v>
      </c>
      <c r="S224" s="112">
        <f t="shared" si="9"/>
        <v>2971.8816456411623</v>
      </c>
      <c r="T224" s="51" t="s">
        <v>247</v>
      </c>
      <c r="U224" s="51">
        <v>1900</v>
      </c>
      <c r="V224" s="55">
        <v>0</v>
      </c>
      <c r="W224" s="55">
        <v>0</v>
      </c>
      <c r="X224" s="112">
        <f t="shared" si="10"/>
        <v>0</v>
      </c>
      <c r="Y224" s="55">
        <f t="shared" si="11"/>
        <v>2971.8816456411623</v>
      </c>
      <c r="Z224" s="3"/>
    </row>
    <row r="225" spans="1:26" x14ac:dyDescent="0.3">
      <c r="A225" s="60" t="s">
        <v>24</v>
      </c>
      <c r="B225" s="60">
        <v>905750</v>
      </c>
      <c r="C225" s="60" t="s">
        <v>376</v>
      </c>
      <c r="D225" s="62" t="s">
        <v>377</v>
      </c>
      <c r="E225" s="60">
        <v>131034</v>
      </c>
      <c r="F225" s="60" t="s">
        <v>378</v>
      </c>
      <c r="G225" s="60">
        <v>1252</v>
      </c>
      <c r="H225" s="60" t="s">
        <v>87</v>
      </c>
      <c r="I225" s="54">
        <v>0</v>
      </c>
      <c r="J225" s="55">
        <v>0</v>
      </c>
      <c r="K225" s="56">
        <v>0</v>
      </c>
      <c r="L225" s="55">
        <v>0</v>
      </c>
      <c r="M225" s="55">
        <v>2422.7893693643659</v>
      </c>
      <c r="N225" s="55">
        <v>2358.1377247028554</v>
      </c>
      <c r="O225" s="55">
        <v>1735.3796691000002</v>
      </c>
      <c r="P225" s="55">
        <v>0</v>
      </c>
      <c r="Q225" s="55">
        <v>197.97</v>
      </c>
      <c r="R225" s="55">
        <v>0</v>
      </c>
      <c r="S225" s="112">
        <f t="shared" si="9"/>
        <v>6714.2767631672223</v>
      </c>
      <c r="T225" s="51" t="s">
        <v>247</v>
      </c>
      <c r="U225" s="51">
        <v>1900</v>
      </c>
      <c r="V225" s="55">
        <v>0</v>
      </c>
      <c r="W225" s="55">
        <v>0</v>
      </c>
      <c r="X225" s="112">
        <f t="shared" si="10"/>
        <v>0</v>
      </c>
      <c r="Y225" s="55">
        <f t="shared" si="11"/>
        <v>6714.2767631672223</v>
      </c>
      <c r="Z225" s="3"/>
    </row>
    <row r="226" spans="1:26" x14ac:dyDescent="0.3">
      <c r="A226" s="60" t="s">
        <v>24</v>
      </c>
      <c r="B226" s="60">
        <v>905500</v>
      </c>
      <c r="C226" s="60" t="s">
        <v>338</v>
      </c>
      <c r="D226" s="61" t="s">
        <v>339</v>
      </c>
      <c r="E226" s="60">
        <v>121054</v>
      </c>
      <c r="F226" s="60" t="s">
        <v>342</v>
      </c>
      <c r="G226" s="60">
        <v>1210</v>
      </c>
      <c r="H226" s="60" t="s">
        <v>50</v>
      </c>
      <c r="I226" s="54">
        <v>7254</v>
      </c>
      <c r="J226" s="55">
        <v>5553.2149411200007</v>
      </c>
      <c r="K226" s="56">
        <v>0.92553582352000008</v>
      </c>
      <c r="L226" s="55">
        <v>1160.62192269408</v>
      </c>
      <c r="M226" s="55">
        <v>0</v>
      </c>
      <c r="N226" s="55">
        <v>0</v>
      </c>
      <c r="O226" s="55">
        <v>1735.3796691000002</v>
      </c>
      <c r="P226" s="55">
        <v>0</v>
      </c>
      <c r="Q226" s="55">
        <v>0</v>
      </c>
      <c r="R226" s="55">
        <v>0</v>
      </c>
      <c r="S226" s="112">
        <f t="shared" si="9"/>
        <v>8449.2165329140807</v>
      </c>
      <c r="T226" s="51" t="s">
        <v>807</v>
      </c>
      <c r="U226" s="51">
        <v>2022</v>
      </c>
      <c r="V226" s="55">
        <v>0</v>
      </c>
      <c r="W226" s="55">
        <v>0</v>
      </c>
      <c r="X226" s="112">
        <f t="shared" si="10"/>
        <v>0</v>
      </c>
      <c r="Y226" s="55">
        <f t="shared" si="11"/>
        <v>8449.2165329140807</v>
      </c>
      <c r="Z226" s="3"/>
    </row>
    <row r="227" spans="1:26" x14ac:dyDescent="0.3">
      <c r="A227" s="60" t="s">
        <v>24</v>
      </c>
      <c r="B227" s="60">
        <v>905100</v>
      </c>
      <c r="C227" s="60" t="s">
        <v>194</v>
      </c>
      <c r="D227" s="61" t="s">
        <v>195</v>
      </c>
      <c r="E227" s="60">
        <v>141037</v>
      </c>
      <c r="F227" s="60" t="s">
        <v>199</v>
      </c>
      <c r="G227" s="60">
        <v>1204</v>
      </c>
      <c r="H227" s="60" t="s">
        <v>50</v>
      </c>
      <c r="I227" s="54">
        <v>3184</v>
      </c>
      <c r="J227" s="55">
        <v>6878.4139611600003</v>
      </c>
      <c r="K227" s="56">
        <v>1.1464023268600001</v>
      </c>
      <c r="L227" s="55">
        <v>0</v>
      </c>
      <c r="M227" s="55">
        <v>0</v>
      </c>
      <c r="N227" s="55">
        <v>0</v>
      </c>
      <c r="O227" s="55">
        <v>1735.3796691000002</v>
      </c>
      <c r="P227" s="55">
        <v>0</v>
      </c>
      <c r="Q227" s="55">
        <v>0</v>
      </c>
      <c r="R227" s="55">
        <v>318.86711643227625</v>
      </c>
      <c r="S227" s="112">
        <f t="shared" si="9"/>
        <v>8932.660746692276</v>
      </c>
      <c r="T227" s="51" t="s">
        <v>81</v>
      </c>
      <c r="U227" s="51">
        <v>2024</v>
      </c>
      <c r="V227" s="55">
        <v>3789.7380000000003</v>
      </c>
      <c r="W227" s="55">
        <v>0</v>
      </c>
      <c r="X227" s="112">
        <f t="shared" si="10"/>
        <v>3789.7380000000003</v>
      </c>
      <c r="Y227" s="55">
        <f t="shared" si="11"/>
        <v>12722.398746692277</v>
      </c>
      <c r="Z227" s="3"/>
    </row>
    <row r="228" spans="1:26" x14ac:dyDescent="0.3">
      <c r="A228" s="60" t="s">
        <v>24</v>
      </c>
      <c r="B228" s="60">
        <v>905100</v>
      </c>
      <c r="C228" s="60" t="s">
        <v>194</v>
      </c>
      <c r="D228" s="62" t="s">
        <v>195</v>
      </c>
      <c r="E228" s="60">
        <v>141027</v>
      </c>
      <c r="F228" s="60" t="s">
        <v>196</v>
      </c>
      <c r="G228" s="60">
        <v>1204</v>
      </c>
      <c r="H228" s="60" t="s">
        <v>50</v>
      </c>
      <c r="I228" s="54">
        <v>1117</v>
      </c>
      <c r="J228" s="55">
        <v>6878.4139611600003</v>
      </c>
      <c r="K228" s="56">
        <v>1.1464023268600001</v>
      </c>
      <c r="L228" s="55">
        <v>0</v>
      </c>
      <c r="M228" s="55">
        <v>0</v>
      </c>
      <c r="N228" s="55">
        <v>0</v>
      </c>
      <c r="O228" s="55">
        <v>1735.3796691000002</v>
      </c>
      <c r="P228" s="55">
        <v>0</v>
      </c>
      <c r="Q228" s="55">
        <v>0</v>
      </c>
      <c r="R228" s="55">
        <v>318.86711643227625</v>
      </c>
      <c r="S228" s="112">
        <f t="shared" si="9"/>
        <v>8932.660746692276</v>
      </c>
      <c r="T228" s="51" t="s">
        <v>81</v>
      </c>
      <c r="U228" s="51">
        <v>2024</v>
      </c>
      <c r="V228" s="55">
        <v>3789.7380000000003</v>
      </c>
      <c r="W228" s="55">
        <v>0</v>
      </c>
      <c r="X228" s="112">
        <f t="shared" si="10"/>
        <v>3789.7380000000003</v>
      </c>
      <c r="Y228" s="55">
        <f t="shared" si="11"/>
        <v>12722.398746692277</v>
      </c>
      <c r="Z228" s="3"/>
    </row>
    <row r="229" spans="1:26" x14ac:dyDescent="0.3">
      <c r="A229" s="60" t="s">
        <v>24</v>
      </c>
      <c r="B229" s="60">
        <v>905300</v>
      </c>
      <c r="C229" s="60" t="s">
        <v>203</v>
      </c>
      <c r="D229" s="62" t="s">
        <v>204</v>
      </c>
      <c r="E229" s="60">
        <v>151081</v>
      </c>
      <c r="F229" s="60" t="s">
        <v>316</v>
      </c>
      <c r="G229" s="60">
        <v>3004</v>
      </c>
      <c r="H229" s="60" t="s">
        <v>87</v>
      </c>
      <c r="I229" s="54">
        <v>0</v>
      </c>
      <c r="J229" s="55">
        <v>0</v>
      </c>
      <c r="K229" s="56">
        <v>0</v>
      </c>
      <c r="L229" s="55">
        <v>0</v>
      </c>
      <c r="M229" s="55">
        <v>0</v>
      </c>
      <c r="N229" s="55">
        <v>0</v>
      </c>
      <c r="O229" s="55">
        <v>1735.3796691000002</v>
      </c>
      <c r="P229" s="55">
        <v>0</v>
      </c>
      <c r="Q229" s="55">
        <v>0</v>
      </c>
      <c r="R229" s="55">
        <v>0</v>
      </c>
      <c r="S229" s="112">
        <f t="shared" si="9"/>
        <v>1735.3796691000002</v>
      </c>
      <c r="T229" s="51" t="s">
        <v>247</v>
      </c>
      <c r="U229" s="51">
        <v>1900</v>
      </c>
      <c r="V229" s="55">
        <v>0</v>
      </c>
      <c r="W229" s="55">
        <v>0</v>
      </c>
      <c r="X229" s="112">
        <f t="shared" si="10"/>
        <v>0</v>
      </c>
      <c r="Y229" s="55">
        <f t="shared" si="11"/>
        <v>1735.3796691000002</v>
      </c>
      <c r="Z229" s="3"/>
    </row>
    <row r="230" spans="1:26" x14ac:dyDescent="0.3">
      <c r="A230" s="60" t="s">
        <v>24</v>
      </c>
      <c r="B230" s="60">
        <v>905300</v>
      </c>
      <c r="C230" s="60" t="s">
        <v>203</v>
      </c>
      <c r="D230" s="61" t="s">
        <v>204</v>
      </c>
      <c r="E230" s="60">
        <v>151080</v>
      </c>
      <c r="F230" s="60" t="s">
        <v>315</v>
      </c>
      <c r="G230" s="60">
        <v>3004</v>
      </c>
      <c r="H230" s="60" t="s">
        <v>87</v>
      </c>
      <c r="I230" s="54">
        <v>0</v>
      </c>
      <c r="J230" s="55">
        <v>0</v>
      </c>
      <c r="K230" s="56">
        <v>0</v>
      </c>
      <c r="L230" s="55">
        <v>0</v>
      </c>
      <c r="M230" s="55">
        <v>0</v>
      </c>
      <c r="N230" s="55">
        <v>0</v>
      </c>
      <c r="O230" s="55">
        <v>1735.3796691000002</v>
      </c>
      <c r="P230" s="55">
        <v>0</v>
      </c>
      <c r="Q230" s="55">
        <v>0</v>
      </c>
      <c r="R230" s="55">
        <v>0</v>
      </c>
      <c r="S230" s="112">
        <f t="shared" si="9"/>
        <v>1735.3796691000002</v>
      </c>
      <c r="T230" s="51" t="s">
        <v>247</v>
      </c>
      <c r="U230" s="51">
        <v>1900</v>
      </c>
      <c r="V230" s="55">
        <v>0</v>
      </c>
      <c r="W230" s="55">
        <v>0</v>
      </c>
      <c r="X230" s="112">
        <f t="shared" si="10"/>
        <v>0</v>
      </c>
      <c r="Y230" s="55">
        <f t="shared" si="11"/>
        <v>1735.3796691000002</v>
      </c>
      <c r="Z230" s="3"/>
    </row>
    <row r="231" spans="1:26" x14ac:dyDescent="0.3">
      <c r="A231" s="60" t="s">
        <v>24</v>
      </c>
      <c r="B231" s="60">
        <v>905300</v>
      </c>
      <c r="C231" s="60" t="s">
        <v>203</v>
      </c>
      <c r="D231" s="62" t="s">
        <v>204</v>
      </c>
      <c r="E231" s="60">
        <v>151002</v>
      </c>
      <c r="F231" s="60" t="s">
        <v>223</v>
      </c>
      <c r="G231" s="60">
        <v>3004</v>
      </c>
      <c r="H231" s="60" t="s">
        <v>87</v>
      </c>
      <c r="I231" s="54">
        <v>0</v>
      </c>
      <c r="J231" s="55">
        <v>0</v>
      </c>
      <c r="K231" s="56">
        <v>0</v>
      </c>
      <c r="L231" s="55">
        <v>0</v>
      </c>
      <c r="M231" s="55">
        <v>521.0590715335843</v>
      </c>
      <c r="N231" s="55">
        <v>0</v>
      </c>
      <c r="O231" s="55">
        <v>1735.3796691000002</v>
      </c>
      <c r="P231" s="55">
        <v>0</v>
      </c>
      <c r="Q231" s="55">
        <v>0</v>
      </c>
      <c r="R231" s="55">
        <v>0</v>
      </c>
      <c r="S231" s="112">
        <f t="shared" si="9"/>
        <v>2256.4387406335845</v>
      </c>
      <c r="T231" s="51" t="s">
        <v>247</v>
      </c>
      <c r="U231" s="51">
        <v>1900</v>
      </c>
      <c r="V231" s="55">
        <v>0</v>
      </c>
      <c r="W231" s="55">
        <v>0</v>
      </c>
      <c r="X231" s="112">
        <f t="shared" si="10"/>
        <v>0</v>
      </c>
      <c r="Y231" s="55">
        <f t="shared" si="11"/>
        <v>2256.4387406335845</v>
      </c>
      <c r="Z231" s="3"/>
    </row>
    <row r="232" spans="1:26" x14ac:dyDescent="0.3">
      <c r="A232" s="60" t="s">
        <v>24</v>
      </c>
      <c r="B232" s="60">
        <v>905500</v>
      </c>
      <c r="C232" s="60" t="s">
        <v>338</v>
      </c>
      <c r="D232" s="62" t="s">
        <v>339</v>
      </c>
      <c r="E232" s="60">
        <v>161082</v>
      </c>
      <c r="F232" s="60" t="s">
        <v>363</v>
      </c>
      <c r="G232" s="60">
        <v>3004</v>
      </c>
      <c r="H232" s="60" t="s">
        <v>87</v>
      </c>
      <c r="I232" s="54">
        <v>0</v>
      </c>
      <c r="J232" s="55">
        <v>0</v>
      </c>
      <c r="K232" s="56">
        <v>0</v>
      </c>
      <c r="L232" s="55">
        <v>0</v>
      </c>
      <c r="M232" s="55">
        <v>243.77697200038997</v>
      </c>
      <c r="N232" s="55">
        <v>0</v>
      </c>
      <c r="O232" s="55">
        <v>1735.3796691000002</v>
      </c>
      <c r="P232" s="55">
        <v>0</v>
      </c>
      <c r="Q232" s="55">
        <v>0</v>
      </c>
      <c r="R232" s="55">
        <v>0</v>
      </c>
      <c r="S232" s="112">
        <f t="shared" si="9"/>
        <v>1979.1566411003903</v>
      </c>
      <c r="T232" s="51" t="s">
        <v>247</v>
      </c>
      <c r="U232" s="51">
        <v>1900</v>
      </c>
      <c r="V232" s="55">
        <v>0</v>
      </c>
      <c r="W232" s="55">
        <v>0</v>
      </c>
      <c r="X232" s="112">
        <f t="shared" si="10"/>
        <v>0</v>
      </c>
      <c r="Y232" s="55">
        <f t="shared" si="11"/>
        <v>1979.1566411003903</v>
      </c>
      <c r="Z232" s="3"/>
    </row>
    <row r="233" spans="1:26" x14ac:dyDescent="0.3">
      <c r="A233" s="60" t="s">
        <v>24</v>
      </c>
      <c r="B233" s="60">
        <v>905500</v>
      </c>
      <c r="C233" s="60" t="s">
        <v>338</v>
      </c>
      <c r="D233" s="61" t="s">
        <v>339</v>
      </c>
      <c r="E233" s="60">
        <v>161083</v>
      </c>
      <c r="F233" s="60" t="s">
        <v>364</v>
      </c>
      <c r="G233" s="60">
        <v>3004</v>
      </c>
      <c r="H233" s="60" t="s">
        <v>87</v>
      </c>
      <c r="I233" s="54">
        <v>0</v>
      </c>
      <c r="J233" s="55">
        <v>0</v>
      </c>
      <c r="K233" s="56">
        <v>0</v>
      </c>
      <c r="L233" s="55">
        <v>0</v>
      </c>
      <c r="M233" s="55">
        <v>221.61542909126365</v>
      </c>
      <c r="N233" s="55">
        <v>0</v>
      </c>
      <c r="O233" s="55">
        <v>1735.3796691000002</v>
      </c>
      <c r="P233" s="55">
        <v>0</v>
      </c>
      <c r="Q233" s="55">
        <v>0</v>
      </c>
      <c r="R233" s="55">
        <v>0</v>
      </c>
      <c r="S233" s="112">
        <f t="shared" si="9"/>
        <v>1956.9950981912639</v>
      </c>
      <c r="T233" s="51" t="s">
        <v>247</v>
      </c>
      <c r="U233" s="51">
        <v>1900</v>
      </c>
      <c r="V233" s="55">
        <v>0</v>
      </c>
      <c r="W233" s="55">
        <v>0</v>
      </c>
      <c r="X233" s="112">
        <f t="shared" si="10"/>
        <v>0</v>
      </c>
      <c r="Y233" s="55">
        <f t="shared" si="11"/>
        <v>1956.9950981912639</v>
      </c>
      <c r="Z233" s="3"/>
    </row>
    <row r="234" spans="1:26" x14ac:dyDescent="0.3">
      <c r="A234" s="60" t="s">
        <v>24</v>
      </c>
      <c r="B234" s="60">
        <v>905500</v>
      </c>
      <c r="C234" s="60" t="s">
        <v>338</v>
      </c>
      <c r="D234" s="62" t="s">
        <v>339</v>
      </c>
      <c r="E234" s="60">
        <v>161084</v>
      </c>
      <c r="F234" s="60" t="s">
        <v>365</v>
      </c>
      <c r="G234" s="60">
        <v>3004</v>
      </c>
      <c r="H234" s="60" t="s">
        <v>87</v>
      </c>
      <c r="I234" s="54">
        <v>0</v>
      </c>
      <c r="J234" s="55">
        <v>0</v>
      </c>
      <c r="K234" s="56">
        <v>0</v>
      </c>
      <c r="L234" s="55">
        <v>0</v>
      </c>
      <c r="M234" s="55">
        <v>221.61542909126365</v>
      </c>
      <c r="N234" s="55">
        <v>0</v>
      </c>
      <c r="O234" s="55">
        <v>1735.3796691000002</v>
      </c>
      <c r="P234" s="55">
        <v>0</v>
      </c>
      <c r="Q234" s="55">
        <v>0</v>
      </c>
      <c r="R234" s="55">
        <v>0</v>
      </c>
      <c r="S234" s="112">
        <f t="shared" si="9"/>
        <v>1956.9950981912639</v>
      </c>
      <c r="T234" s="51" t="s">
        <v>247</v>
      </c>
      <c r="U234" s="51">
        <v>1900</v>
      </c>
      <c r="V234" s="55">
        <v>0</v>
      </c>
      <c r="W234" s="55">
        <v>0</v>
      </c>
      <c r="X234" s="112">
        <f t="shared" si="10"/>
        <v>0</v>
      </c>
      <c r="Y234" s="55">
        <f t="shared" si="11"/>
        <v>1956.9950981912639</v>
      </c>
      <c r="Z234" s="3"/>
    </row>
    <row r="235" spans="1:26" x14ac:dyDescent="0.3">
      <c r="A235" s="60" t="s">
        <v>24</v>
      </c>
      <c r="B235" s="60">
        <v>905300</v>
      </c>
      <c r="C235" s="60" t="s">
        <v>203</v>
      </c>
      <c r="D235" s="61" t="s">
        <v>204</v>
      </c>
      <c r="E235" s="60">
        <v>761004</v>
      </c>
      <c r="F235" s="60" t="s">
        <v>252</v>
      </c>
      <c r="G235" s="60">
        <v>3004</v>
      </c>
      <c r="H235" s="60" t="s">
        <v>87</v>
      </c>
      <c r="I235" s="54">
        <v>0</v>
      </c>
      <c r="J235" s="55">
        <v>0</v>
      </c>
      <c r="K235" s="56">
        <v>0</v>
      </c>
      <c r="L235" s="55">
        <v>0</v>
      </c>
      <c r="M235" s="55">
        <v>0</v>
      </c>
      <c r="N235" s="55">
        <v>0</v>
      </c>
      <c r="O235" s="55">
        <v>1735.3796691000002</v>
      </c>
      <c r="P235" s="55">
        <v>0</v>
      </c>
      <c r="Q235" s="55">
        <v>0</v>
      </c>
      <c r="R235" s="55">
        <v>0</v>
      </c>
      <c r="S235" s="112">
        <f t="shared" si="9"/>
        <v>1735.3796691000002</v>
      </c>
      <c r="T235" s="51" t="s">
        <v>247</v>
      </c>
      <c r="U235" s="51">
        <v>1900</v>
      </c>
      <c r="V235" s="55">
        <v>0</v>
      </c>
      <c r="W235" s="55">
        <v>0</v>
      </c>
      <c r="X235" s="112">
        <f t="shared" si="10"/>
        <v>0</v>
      </c>
      <c r="Y235" s="55">
        <f t="shared" si="11"/>
        <v>1735.3796691000002</v>
      </c>
      <c r="Z235" s="3"/>
    </row>
    <row r="236" spans="1:26" x14ac:dyDescent="0.3">
      <c r="A236" s="60" t="s">
        <v>24</v>
      </c>
      <c r="B236" s="60">
        <v>905300</v>
      </c>
      <c r="C236" s="60" t="s">
        <v>203</v>
      </c>
      <c r="D236" s="61" t="s">
        <v>204</v>
      </c>
      <c r="E236" s="60">
        <v>761005</v>
      </c>
      <c r="F236" s="60" t="s">
        <v>253</v>
      </c>
      <c r="G236" s="60">
        <v>3004</v>
      </c>
      <c r="H236" s="60" t="s">
        <v>87</v>
      </c>
      <c r="I236" s="54">
        <v>0</v>
      </c>
      <c r="J236" s="55">
        <v>0</v>
      </c>
      <c r="K236" s="56">
        <v>0</v>
      </c>
      <c r="L236" s="55">
        <v>0</v>
      </c>
      <c r="M236" s="55">
        <v>0</v>
      </c>
      <c r="N236" s="55">
        <v>0</v>
      </c>
      <c r="O236" s="55">
        <v>1735.3796691000002</v>
      </c>
      <c r="P236" s="55">
        <v>0</v>
      </c>
      <c r="Q236" s="55">
        <v>0</v>
      </c>
      <c r="R236" s="55">
        <v>0</v>
      </c>
      <c r="S236" s="112">
        <f t="shared" si="9"/>
        <v>1735.3796691000002</v>
      </c>
      <c r="T236" s="51" t="s">
        <v>247</v>
      </c>
      <c r="U236" s="51">
        <v>1900</v>
      </c>
      <c r="V236" s="55">
        <v>0</v>
      </c>
      <c r="W236" s="55">
        <v>0</v>
      </c>
      <c r="X236" s="112">
        <f t="shared" si="10"/>
        <v>0</v>
      </c>
      <c r="Y236" s="55">
        <f t="shared" si="11"/>
        <v>1735.3796691000002</v>
      </c>
      <c r="Z236" s="3"/>
    </row>
    <row r="237" spans="1:26" x14ac:dyDescent="0.3">
      <c r="A237" s="60" t="s">
        <v>24</v>
      </c>
      <c r="B237" s="60">
        <v>905300</v>
      </c>
      <c r="C237" s="60" t="s">
        <v>203</v>
      </c>
      <c r="D237" s="62" t="s">
        <v>204</v>
      </c>
      <c r="E237" s="60">
        <v>951084</v>
      </c>
      <c r="F237" s="60" t="s">
        <v>260</v>
      </c>
      <c r="G237" s="60">
        <v>3004</v>
      </c>
      <c r="H237" s="60" t="s">
        <v>87</v>
      </c>
      <c r="I237" s="54">
        <v>0</v>
      </c>
      <c r="J237" s="55">
        <v>0</v>
      </c>
      <c r="K237" s="56">
        <v>0</v>
      </c>
      <c r="L237" s="55">
        <v>0</v>
      </c>
      <c r="M237" s="55">
        <v>0</v>
      </c>
      <c r="N237" s="55">
        <v>0</v>
      </c>
      <c r="O237" s="55">
        <v>1735.3796691000002</v>
      </c>
      <c r="P237" s="55">
        <v>0</v>
      </c>
      <c r="Q237" s="55">
        <v>0</v>
      </c>
      <c r="R237" s="55">
        <v>0</v>
      </c>
      <c r="S237" s="112">
        <f t="shared" si="9"/>
        <v>1735.3796691000002</v>
      </c>
      <c r="T237" s="51" t="s">
        <v>247</v>
      </c>
      <c r="U237" s="51">
        <v>1900</v>
      </c>
      <c r="V237" s="55">
        <v>0</v>
      </c>
      <c r="W237" s="55">
        <v>0</v>
      </c>
      <c r="X237" s="112">
        <f t="shared" si="10"/>
        <v>0</v>
      </c>
      <c r="Y237" s="55">
        <f t="shared" si="11"/>
        <v>1735.3796691000002</v>
      </c>
      <c r="Z237" s="3"/>
    </row>
    <row r="238" spans="1:26" x14ac:dyDescent="0.3">
      <c r="A238" s="60" t="s">
        <v>24</v>
      </c>
      <c r="B238" s="60">
        <v>905300</v>
      </c>
      <c r="C238" s="60" t="s">
        <v>203</v>
      </c>
      <c r="D238" s="62" t="s">
        <v>204</v>
      </c>
      <c r="E238" s="60">
        <v>951085</v>
      </c>
      <c r="F238" s="60" t="s">
        <v>261</v>
      </c>
      <c r="G238" s="60">
        <v>3004</v>
      </c>
      <c r="H238" s="60" t="s">
        <v>87</v>
      </c>
      <c r="I238" s="54">
        <v>0</v>
      </c>
      <c r="J238" s="55">
        <v>0</v>
      </c>
      <c r="K238" s="56">
        <v>0</v>
      </c>
      <c r="L238" s="55">
        <v>0</v>
      </c>
      <c r="M238" s="55">
        <v>0</v>
      </c>
      <c r="N238" s="55">
        <v>0</v>
      </c>
      <c r="O238" s="55">
        <v>1735.3796691000002</v>
      </c>
      <c r="P238" s="55">
        <v>0</v>
      </c>
      <c r="Q238" s="55">
        <v>0</v>
      </c>
      <c r="R238" s="55">
        <v>0</v>
      </c>
      <c r="S238" s="112">
        <f t="shared" si="9"/>
        <v>1735.3796691000002</v>
      </c>
      <c r="T238" s="51" t="s">
        <v>247</v>
      </c>
      <c r="U238" s="51">
        <v>1900</v>
      </c>
      <c r="V238" s="55">
        <v>0</v>
      </c>
      <c r="W238" s="55">
        <v>0</v>
      </c>
      <c r="X238" s="112">
        <f t="shared" si="10"/>
        <v>0</v>
      </c>
      <c r="Y238" s="55">
        <f t="shared" si="11"/>
        <v>1735.3796691000002</v>
      </c>
      <c r="Z238" s="3"/>
    </row>
    <row r="239" spans="1:26" x14ac:dyDescent="0.3">
      <c r="A239" s="60" t="s">
        <v>24</v>
      </c>
      <c r="B239" s="60">
        <v>905300</v>
      </c>
      <c r="C239" s="60" t="s">
        <v>203</v>
      </c>
      <c r="D239" s="62" t="s">
        <v>204</v>
      </c>
      <c r="E239" s="60">
        <v>991124</v>
      </c>
      <c r="F239" s="60" t="s">
        <v>264</v>
      </c>
      <c r="G239" s="60">
        <v>3004</v>
      </c>
      <c r="H239" s="60" t="s">
        <v>87</v>
      </c>
      <c r="I239" s="54">
        <v>0</v>
      </c>
      <c r="J239" s="55">
        <v>0</v>
      </c>
      <c r="K239" s="56">
        <v>0</v>
      </c>
      <c r="L239" s="55">
        <v>0</v>
      </c>
      <c r="M239" s="55">
        <v>429.51485197819306</v>
      </c>
      <c r="N239" s="55">
        <v>0</v>
      </c>
      <c r="O239" s="55">
        <v>1735.3796691000002</v>
      </c>
      <c r="P239" s="55">
        <v>0</v>
      </c>
      <c r="Q239" s="55">
        <v>0</v>
      </c>
      <c r="R239" s="55">
        <v>0</v>
      </c>
      <c r="S239" s="112">
        <f t="shared" si="9"/>
        <v>2164.8945210781931</v>
      </c>
      <c r="T239" s="51" t="s">
        <v>247</v>
      </c>
      <c r="U239" s="51">
        <v>1900</v>
      </c>
      <c r="V239" s="55">
        <v>0</v>
      </c>
      <c r="W239" s="55">
        <v>0</v>
      </c>
      <c r="X239" s="112">
        <f t="shared" si="10"/>
        <v>0</v>
      </c>
      <c r="Y239" s="55">
        <f t="shared" si="11"/>
        <v>2164.8945210781931</v>
      </c>
      <c r="Z239" s="3"/>
    </row>
    <row r="240" spans="1:26" x14ac:dyDescent="0.3">
      <c r="A240" s="60" t="s">
        <v>24</v>
      </c>
      <c r="B240" s="60">
        <v>905300</v>
      </c>
      <c r="C240" s="60" t="s">
        <v>203</v>
      </c>
      <c r="D240" s="62" t="s">
        <v>204</v>
      </c>
      <c r="E240" s="60">
        <v>991126</v>
      </c>
      <c r="F240" s="60" t="s">
        <v>265</v>
      </c>
      <c r="G240" s="60">
        <v>3004</v>
      </c>
      <c r="H240" s="60" t="s">
        <v>87</v>
      </c>
      <c r="I240" s="54">
        <v>0</v>
      </c>
      <c r="J240" s="55">
        <v>0</v>
      </c>
      <c r="K240" s="56">
        <v>0</v>
      </c>
      <c r="L240" s="55">
        <v>0</v>
      </c>
      <c r="M240" s="55">
        <v>0</v>
      </c>
      <c r="N240" s="55">
        <v>0</v>
      </c>
      <c r="O240" s="55">
        <v>1735.3796691000002</v>
      </c>
      <c r="P240" s="55">
        <v>0</v>
      </c>
      <c r="Q240" s="55">
        <v>0</v>
      </c>
      <c r="R240" s="55">
        <v>0</v>
      </c>
      <c r="S240" s="112">
        <f t="shared" si="9"/>
        <v>1735.3796691000002</v>
      </c>
      <c r="T240" s="51" t="s">
        <v>247</v>
      </c>
      <c r="U240" s="51">
        <v>1900</v>
      </c>
      <c r="V240" s="55">
        <v>0</v>
      </c>
      <c r="W240" s="55">
        <v>0</v>
      </c>
      <c r="X240" s="112">
        <f t="shared" si="10"/>
        <v>0</v>
      </c>
      <c r="Y240" s="55">
        <f t="shared" si="11"/>
        <v>1735.3796691000002</v>
      </c>
      <c r="Z240" s="3"/>
    </row>
    <row r="241" spans="1:26" x14ac:dyDescent="0.3">
      <c r="A241" s="60" t="s">
        <v>24</v>
      </c>
      <c r="B241" s="60">
        <v>905300</v>
      </c>
      <c r="C241" s="60" t="s">
        <v>203</v>
      </c>
      <c r="D241" s="63" t="s">
        <v>204</v>
      </c>
      <c r="E241" s="60">
        <v>161071</v>
      </c>
      <c r="F241" s="60" t="s">
        <v>233</v>
      </c>
      <c r="G241" s="60">
        <v>3004</v>
      </c>
      <c r="H241" s="60" t="s">
        <v>87</v>
      </c>
      <c r="I241" s="54">
        <v>0</v>
      </c>
      <c r="J241" s="55">
        <v>0</v>
      </c>
      <c r="K241" s="56">
        <v>0</v>
      </c>
      <c r="L241" s="55">
        <v>0</v>
      </c>
      <c r="M241" s="55">
        <v>0</v>
      </c>
      <c r="N241" s="55">
        <v>0</v>
      </c>
      <c r="O241" s="55">
        <v>1735.3796691000002</v>
      </c>
      <c r="P241" s="55">
        <v>0</v>
      </c>
      <c r="Q241" s="55">
        <v>0</v>
      </c>
      <c r="R241" s="55">
        <v>0</v>
      </c>
      <c r="S241" s="112">
        <f t="shared" si="9"/>
        <v>1735.3796691000002</v>
      </c>
      <c r="T241" s="51" t="s">
        <v>247</v>
      </c>
      <c r="U241" s="51">
        <v>1900</v>
      </c>
      <c r="V241" s="55">
        <v>0</v>
      </c>
      <c r="W241" s="55">
        <v>0</v>
      </c>
      <c r="X241" s="112">
        <f t="shared" si="10"/>
        <v>0</v>
      </c>
      <c r="Y241" s="55">
        <f t="shared" si="11"/>
        <v>1735.3796691000002</v>
      </c>
      <c r="Z241" s="3"/>
    </row>
    <row r="242" spans="1:26" x14ac:dyDescent="0.3">
      <c r="A242" s="60" t="s">
        <v>24</v>
      </c>
      <c r="B242" s="60">
        <v>905300</v>
      </c>
      <c r="C242" s="60" t="s">
        <v>203</v>
      </c>
      <c r="D242" s="62" t="s">
        <v>204</v>
      </c>
      <c r="E242" s="60" t="s">
        <v>295</v>
      </c>
      <c r="F242" s="60" t="s">
        <v>296</v>
      </c>
      <c r="G242" s="60">
        <v>3004</v>
      </c>
      <c r="H242" s="60" t="s">
        <v>87</v>
      </c>
      <c r="I242" s="54">
        <v>0</v>
      </c>
      <c r="J242" s="55">
        <v>0</v>
      </c>
      <c r="K242" s="56">
        <v>0</v>
      </c>
      <c r="L242" s="55">
        <v>0</v>
      </c>
      <c r="M242" s="55">
        <v>0</v>
      </c>
      <c r="N242" s="55">
        <v>0</v>
      </c>
      <c r="O242" s="55">
        <v>1735.3796691000002</v>
      </c>
      <c r="P242" s="55">
        <v>0</v>
      </c>
      <c r="Q242" s="55">
        <v>0</v>
      </c>
      <c r="R242" s="55">
        <v>0</v>
      </c>
      <c r="S242" s="112">
        <f t="shared" si="9"/>
        <v>1735.3796691000002</v>
      </c>
      <c r="T242" s="51" t="s">
        <v>247</v>
      </c>
      <c r="U242" s="51">
        <v>1900</v>
      </c>
      <c r="V242" s="55">
        <v>0</v>
      </c>
      <c r="W242" s="55">
        <v>0</v>
      </c>
      <c r="X242" s="112">
        <f t="shared" si="10"/>
        <v>0</v>
      </c>
      <c r="Y242" s="55">
        <f t="shared" si="11"/>
        <v>1735.3796691000002</v>
      </c>
      <c r="Z242" s="3"/>
    </row>
    <row r="243" spans="1:26" x14ac:dyDescent="0.3">
      <c r="A243" s="60" t="s">
        <v>24</v>
      </c>
      <c r="B243" s="60">
        <v>905300</v>
      </c>
      <c r="C243" s="60" t="s">
        <v>203</v>
      </c>
      <c r="D243" s="63" t="s">
        <v>204</v>
      </c>
      <c r="E243" s="60" t="s">
        <v>297</v>
      </c>
      <c r="F243" s="60" t="s">
        <v>298</v>
      </c>
      <c r="G243" s="60">
        <v>3004</v>
      </c>
      <c r="H243" s="60" t="s">
        <v>87</v>
      </c>
      <c r="I243" s="54">
        <v>0</v>
      </c>
      <c r="J243" s="55">
        <v>0</v>
      </c>
      <c r="K243" s="56">
        <v>0</v>
      </c>
      <c r="L243" s="55">
        <v>0</v>
      </c>
      <c r="M243" s="55">
        <v>0</v>
      </c>
      <c r="N243" s="55">
        <v>0</v>
      </c>
      <c r="O243" s="55">
        <v>1735.3796691000002</v>
      </c>
      <c r="P243" s="55">
        <v>0</v>
      </c>
      <c r="Q243" s="55">
        <v>0</v>
      </c>
      <c r="R243" s="55">
        <v>0</v>
      </c>
      <c r="S243" s="112">
        <f t="shared" si="9"/>
        <v>1735.3796691000002</v>
      </c>
      <c r="T243" s="51" t="s">
        <v>247</v>
      </c>
      <c r="U243" s="51">
        <v>1900</v>
      </c>
      <c r="V243" s="55">
        <v>0</v>
      </c>
      <c r="W243" s="55">
        <v>0</v>
      </c>
      <c r="X243" s="112">
        <f t="shared" si="10"/>
        <v>0</v>
      </c>
      <c r="Y243" s="55">
        <f t="shared" si="11"/>
        <v>1735.3796691000002</v>
      </c>
      <c r="Z243" s="3"/>
    </row>
    <row r="244" spans="1:26" x14ac:dyDescent="0.3">
      <c r="A244" s="60" t="s">
        <v>24</v>
      </c>
      <c r="B244" s="60">
        <v>905300</v>
      </c>
      <c r="C244" s="60" t="s">
        <v>203</v>
      </c>
      <c r="D244" s="63" t="s">
        <v>204</v>
      </c>
      <c r="E244" s="60">
        <v>141056</v>
      </c>
      <c r="F244" s="60" t="s">
        <v>220</v>
      </c>
      <c r="G244" s="60">
        <v>1640</v>
      </c>
      <c r="H244" s="60" t="s">
        <v>87</v>
      </c>
      <c r="I244" s="54">
        <v>0</v>
      </c>
      <c r="J244" s="55">
        <v>0</v>
      </c>
      <c r="K244" s="56">
        <v>0</v>
      </c>
      <c r="L244" s="55">
        <v>0</v>
      </c>
      <c r="M244" s="55">
        <v>0</v>
      </c>
      <c r="N244" s="55">
        <v>51.281788972571363</v>
      </c>
      <c r="O244" s="55">
        <v>1735.3796691000002</v>
      </c>
      <c r="P244" s="55">
        <v>0</v>
      </c>
      <c r="Q244" s="55">
        <v>0</v>
      </c>
      <c r="R244" s="55">
        <v>293.45207099765764</v>
      </c>
      <c r="S244" s="112">
        <f t="shared" si="9"/>
        <v>2080.1135290702291</v>
      </c>
      <c r="T244" s="51" t="s">
        <v>81</v>
      </c>
      <c r="U244" s="51">
        <v>2024</v>
      </c>
      <c r="V244" s="55">
        <v>3487.6800000000003</v>
      </c>
      <c r="W244" s="55">
        <v>0</v>
      </c>
      <c r="X244" s="112">
        <f t="shared" si="10"/>
        <v>3487.6800000000003</v>
      </c>
      <c r="Y244" s="55">
        <f t="shared" si="11"/>
        <v>5567.7935290702299</v>
      </c>
      <c r="Z244" s="3"/>
    </row>
    <row r="245" spans="1:26" x14ac:dyDescent="0.3">
      <c r="A245" s="60" t="s">
        <v>24</v>
      </c>
      <c r="B245" s="60">
        <v>905300</v>
      </c>
      <c r="C245" s="60" t="s">
        <v>203</v>
      </c>
      <c r="D245" s="70" t="s">
        <v>204</v>
      </c>
      <c r="E245" s="60">
        <v>141057</v>
      </c>
      <c r="F245" s="60" t="s">
        <v>221</v>
      </c>
      <c r="G245" s="60">
        <v>1640</v>
      </c>
      <c r="H245" s="60" t="s">
        <v>87</v>
      </c>
      <c r="I245" s="54">
        <v>0</v>
      </c>
      <c r="J245" s="55">
        <v>0</v>
      </c>
      <c r="K245" s="56">
        <v>0</v>
      </c>
      <c r="L245" s="55">
        <v>0</v>
      </c>
      <c r="M245" s="55">
        <v>4272.979873814179</v>
      </c>
      <c r="N245" s="55">
        <v>0</v>
      </c>
      <c r="O245" s="55">
        <v>1735.3796691000002</v>
      </c>
      <c r="P245" s="55">
        <v>0</v>
      </c>
      <c r="Q245" s="55">
        <v>0</v>
      </c>
      <c r="R245" s="55">
        <v>293.45207099765764</v>
      </c>
      <c r="S245" s="112">
        <f t="shared" si="9"/>
        <v>6301.8116139118365</v>
      </c>
      <c r="T245" s="51" t="s">
        <v>81</v>
      </c>
      <c r="U245" s="51">
        <v>2024</v>
      </c>
      <c r="V245" s="55">
        <v>3487.6800000000003</v>
      </c>
      <c r="W245" s="55">
        <v>0</v>
      </c>
      <c r="X245" s="112">
        <f t="shared" si="10"/>
        <v>3487.6800000000003</v>
      </c>
      <c r="Y245" s="55">
        <f t="shared" si="11"/>
        <v>9789.4916139118359</v>
      </c>
      <c r="Z245" s="3"/>
    </row>
    <row r="246" spans="1:26" x14ac:dyDescent="0.3">
      <c r="A246" s="60" t="s">
        <v>24</v>
      </c>
      <c r="B246" s="60">
        <v>905300</v>
      </c>
      <c r="C246" s="60" t="s">
        <v>203</v>
      </c>
      <c r="D246" s="62" t="s">
        <v>204</v>
      </c>
      <c r="E246" s="60">
        <v>111040</v>
      </c>
      <c r="F246" s="60" t="s">
        <v>206</v>
      </c>
      <c r="G246" s="60">
        <v>4030</v>
      </c>
      <c r="H246" s="60" t="s">
        <v>87</v>
      </c>
      <c r="I246" s="54">
        <v>0</v>
      </c>
      <c r="J246" s="55">
        <v>0</v>
      </c>
      <c r="K246" s="56">
        <v>0</v>
      </c>
      <c r="L246" s="55">
        <v>0</v>
      </c>
      <c r="M246" s="55">
        <v>0</v>
      </c>
      <c r="N246" s="55">
        <v>0</v>
      </c>
      <c r="O246" s="55">
        <v>1735.3796691000002</v>
      </c>
      <c r="P246" s="55">
        <v>0</v>
      </c>
      <c r="Q246" s="55">
        <v>0</v>
      </c>
      <c r="R246" s="55">
        <v>0</v>
      </c>
      <c r="S246" s="112">
        <f t="shared" si="9"/>
        <v>1735.3796691000002</v>
      </c>
      <c r="T246" s="51" t="s">
        <v>247</v>
      </c>
      <c r="U246" s="51">
        <v>1900</v>
      </c>
      <c r="V246" s="55">
        <v>0</v>
      </c>
      <c r="W246" s="55">
        <v>0</v>
      </c>
      <c r="X246" s="112">
        <f t="shared" si="10"/>
        <v>0</v>
      </c>
      <c r="Y246" s="55">
        <f t="shared" si="11"/>
        <v>1735.3796691000002</v>
      </c>
      <c r="Z246" s="3"/>
    </row>
    <row r="247" spans="1:26" x14ac:dyDescent="0.3">
      <c r="A247" s="60" t="s">
        <v>24</v>
      </c>
      <c r="B247" s="60">
        <v>905300</v>
      </c>
      <c r="C247" s="60" t="s">
        <v>203</v>
      </c>
      <c r="D247" s="63" t="s">
        <v>204</v>
      </c>
      <c r="E247" s="60">
        <v>111041</v>
      </c>
      <c r="F247" s="60" t="s">
        <v>207</v>
      </c>
      <c r="G247" s="60">
        <v>4030</v>
      </c>
      <c r="H247" s="60" t="s">
        <v>87</v>
      </c>
      <c r="I247" s="54">
        <v>0</v>
      </c>
      <c r="J247" s="55">
        <v>0</v>
      </c>
      <c r="K247" s="56">
        <v>0</v>
      </c>
      <c r="L247" s="55">
        <v>0</v>
      </c>
      <c r="M247" s="55">
        <v>0</v>
      </c>
      <c r="N247" s="55">
        <v>0</v>
      </c>
      <c r="O247" s="55">
        <v>1735.3796691000002</v>
      </c>
      <c r="P247" s="55">
        <v>0</v>
      </c>
      <c r="Q247" s="55">
        <v>0</v>
      </c>
      <c r="R247" s="55">
        <v>0</v>
      </c>
      <c r="S247" s="112">
        <f t="shared" si="9"/>
        <v>1735.3796691000002</v>
      </c>
      <c r="T247" s="51" t="s">
        <v>247</v>
      </c>
      <c r="U247" s="51">
        <v>1900</v>
      </c>
      <c r="V247" s="55">
        <v>0</v>
      </c>
      <c r="W247" s="55">
        <v>0</v>
      </c>
      <c r="X247" s="112">
        <f t="shared" si="10"/>
        <v>0</v>
      </c>
      <c r="Y247" s="55">
        <f t="shared" si="11"/>
        <v>1735.3796691000002</v>
      </c>
      <c r="Z247" s="3"/>
    </row>
    <row r="248" spans="1:26" x14ac:dyDescent="0.3">
      <c r="A248" s="60" t="s">
        <v>24</v>
      </c>
      <c r="B248" s="60">
        <v>905300</v>
      </c>
      <c r="C248" s="60" t="s">
        <v>203</v>
      </c>
      <c r="D248" s="62" t="s">
        <v>204</v>
      </c>
      <c r="E248" s="60">
        <v>151001</v>
      </c>
      <c r="F248" s="60" t="s">
        <v>222</v>
      </c>
      <c r="G248" s="60">
        <v>3001</v>
      </c>
      <c r="H248" s="60" t="s">
        <v>87</v>
      </c>
      <c r="I248" s="54">
        <v>0</v>
      </c>
      <c r="J248" s="55">
        <v>0</v>
      </c>
      <c r="K248" s="56">
        <v>0</v>
      </c>
      <c r="L248" s="55">
        <v>0</v>
      </c>
      <c r="M248" s="55">
        <v>285.81997600010772</v>
      </c>
      <c r="N248" s="55">
        <v>0</v>
      </c>
      <c r="O248" s="55">
        <v>1735.3796691000002</v>
      </c>
      <c r="P248" s="55">
        <v>0</v>
      </c>
      <c r="Q248" s="55">
        <v>0</v>
      </c>
      <c r="R248" s="55">
        <v>0</v>
      </c>
      <c r="S248" s="112">
        <f t="shared" si="9"/>
        <v>2021.199645100108</v>
      </c>
      <c r="T248" s="51" t="s">
        <v>247</v>
      </c>
      <c r="U248" s="51">
        <v>1900</v>
      </c>
      <c r="V248" s="55">
        <v>0</v>
      </c>
      <c r="W248" s="55">
        <v>0</v>
      </c>
      <c r="X248" s="112">
        <f t="shared" si="10"/>
        <v>0</v>
      </c>
      <c r="Y248" s="55">
        <f t="shared" si="11"/>
        <v>2021.199645100108</v>
      </c>
      <c r="Z248" s="3"/>
    </row>
    <row r="249" spans="1:26" x14ac:dyDescent="0.3">
      <c r="A249" s="60" t="s">
        <v>24</v>
      </c>
      <c r="B249" s="60">
        <v>905300</v>
      </c>
      <c r="C249" s="60" t="s">
        <v>203</v>
      </c>
      <c r="D249" s="62" t="s">
        <v>204</v>
      </c>
      <c r="E249" s="60">
        <v>201058</v>
      </c>
      <c r="F249" s="60" t="s">
        <v>830</v>
      </c>
      <c r="G249" s="60">
        <v>3001</v>
      </c>
      <c r="H249" s="60" t="s">
        <v>87</v>
      </c>
      <c r="I249" s="54">
        <v>0</v>
      </c>
      <c r="J249" s="55">
        <v>0</v>
      </c>
      <c r="K249" s="56">
        <v>0</v>
      </c>
      <c r="L249" s="55">
        <v>0</v>
      </c>
      <c r="M249" s="55">
        <v>0</v>
      </c>
      <c r="N249" s="55">
        <v>0</v>
      </c>
      <c r="O249" s="55">
        <v>1735.3796691000002</v>
      </c>
      <c r="P249" s="55">
        <v>0</v>
      </c>
      <c r="Q249" s="55">
        <v>0</v>
      </c>
      <c r="R249" s="55">
        <v>0</v>
      </c>
      <c r="S249" s="112">
        <f t="shared" si="9"/>
        <v>1735.3796691000002</v>
      </c>
      <c r="T249" s="51" t="s">
        <v>247</v>
      </c>
      <c r="U249" s="51">
        <v>1900</v>
      </c>
      <c r="V249" s="55">
        <v>0</v>
      </c>
      <c r="W249" s="55">
        <v>0</v>
      </c>
      <c r="X249" s="112">
        <f t="shared" si="10"/>
        <v>0</v>
      </c>
      <c r="Y249" s="55">
        <f t="shared" si="11"/>
        <v>1735.3796691000002</v>
      </c>
      <c r="Z249" s="3"/>
    </row>
    <row r="250" spans="1:26" x14ac:dyDescent="0.3">
      <c r="A250" s="60" t="s">
        <v>24</v>
      </c>
      <c r="B250" s="60">
        <v>905300</v>
      </c>
      <c r="C250" s="60" t="s">
        <v>203</v>
      </c>
      <c r="D250" s="62" t="s">
        <v>204</v>
      </c>
      <c r="E250" s="60" t="s">
        <v>279</v>
      </c>
      <c r="F250" s="60" t="s">
        <v>280</v>
      </c>
      <c r="G250" s="60">
        <v>3001</v>
      </c>
      <c r="H250" s="60" t="s">
        <v>87</v>
      </c>
      <c r="I250" s="54">
        <v>0</v>
      </c>
      <c r="J250" s="55">
        <v>0</v>
      </c>
      <c r="K250" s="56">
        <v>0</v>
      </c>
      <c r="L250" s="55">
        <v>0</v>
      </c>
      <c r="M250" s="55">
        <v>1378.0644037819252</v>
      </c>
      <c r="N250" s="55">
        <v>0</v>
      </c>
      <c r="O250" s="55">
        <v>1735.3796691000002</v>
      </c>
      <c r="P250" s="55">
        <v>0</v>
      </c>
      <c r="Q250" s="55">
        <v>0</v>
      </c>
      <c r="R250" s="55">
        <v>0</v>
      </c>
      <c r="S250" s="112">
        <f t="shared" si="9"/>
        <v>3113.4440728819254</v>
      </c>
      <c r="T250" s="51" t="s">
        <v>247</v>
      </c>
      <c r="U250" s="51">
        <v>1900</v>
      </c>
      <c r="V250" s="55">
        <v>0</v>
      </c>
      <c r="W250" s="55">
        <v>0</v>
      </c>
      <c r="X250" s="112">
        <f t="shared" si="10"/>
        <v>0</v>
      </c>
      <c r="Y250" s="55">
        <f t="shared" si="11"/>
        <v>3113.4440728819254</v>
      </c>
      <c r="Z250" s="3"/>
    </row>
    <row r="251" spans="1:26" x14ac:dyDescent="0.3">
      <c r="A251" s="60" t="s">
        <v>24</v>
      </c>
      <c r="B251" s="60">
        <v>905300</v>
      </c>
      <c r="C251" s="60" t="s">
        <v>203</v>
      </c>
      <c r="D251" s="62" t="s">
        <v>204</v>
      </c>
      <c r="E251" s="60" t="s">
        <v>281</v>
      </c>
      <c r="F251" s="60" t="s">
        <v>282</v>
      </c>
      <c r="G251" s="60">
        <v>3001</v>
      </c>
      <c r="H251" s="60" t="s">
        <v>87</v>
      </c>
      <c r="I251" s="54">
        <v>0</v>
      </c>
      <c r="J251" s="55">
        <v>0</v>
      </c>
      <c r="K251" s="56">
        <v>0</v>
      </c>
      <c r="L251" s="55">
        <v>0</v>
      </c>
      <c r="M251" s="55">
        <v>0</v>
      </c>
      <c r="N251" s="55">
        <v>0</v>
      </c>
      <c r="O251" s="55">
        <v>1735.3796691000002</v>
      </c>
      <c r="P251" s="55">
        <v>0</v>
      </c>
      <c r="Q251" s="55">
        <v>0</v>
      </c>
      <c r="R251" s="55">
        <v>0</v>
      </c>
      <c r="S251" s="112">
        <f t="shared" si="9"/>
        <v>1735.3796691000002</v>
      </c>
      <c r="T251" s="51" t="s">
        <v>247</v>
      </c>
      <c r="U251" s="51">
        <v>1900</v>
      </c>
      <c r="V251" s="55">
        <v>0</v>
      </c>
      <c r="W251" s="55">
        <v>0</v>
      </c>
      <c r="X251" s="112">
        <f t="shared" si="10"/>
        <v>0</v>
      </c>
      <c r="Y251" s="55">
        <f t="shared" si="11"/>
        <v>1735.3796691000002</v>
      </c>
      <c r="Z251" s="3"/>
    </row>
    <row r="252" spans="1:26" x14ac:dyDescent="0.3">
      <c r="A252" s="60" t="s">
        <v>24</v>
      </c>
      <c r="B252" s="60">
        <v>905300</v>
      </c>
      <c r="C252" s="60" t="s">
        <v>203</v>
      </c>
      <c r="D252" s="61" t="s">
        <v>204</v>
      </c>
      <c r="E252" s="60" t="s">
        <v>285</v>
      </c>
      <c r="F252" s="60" t="s">
        <v>286</v>
      </c>
      <c r="G252" s="60">
        <v>3001</v>
      </c>
      <c r="H252" s="60" t="s">
        <v>87</v>
      </c>
      <c r="I252" s="54">
        <v>0</v>
      </c>
      <c r="J252" s="55">
        <v>0</v>
      </c>
      <c r="K252" s="56">
        <v>0</v>
      </c>
      <c r="L252" s="55">
        <v>0</v>
      </c>
      <c r="M252" s="55">
        <v>0</v>
      </c>
      <c r="N252" s="55">
        <v>0</v>
      </c>
      <c r="O252" s="55">
        <v>1735.3796691000002</v>
      </c>
      <c r="P252" s="55">
        <v>0</v>
      </c>
      <c r="Q252" s="55">
        <v>0</v>
      </c>
      <c r="R252" s="55">
        <v>0</v>
      </c>
      <c r="S252" s="112">
        <f t="shared" si="9"/>
        <v>1735.3796691000002</v>
      </c>
      <c r="T252" s="51" t="s">
        <v>247</v>
      </c>
      <c r="U252" s="51">
        <v>1900</v>
      </c>
      <c r="V252" s="55">
        <v>0</v>
      </c>
      <c r="W252" s="55">
        <v>0</v>
      </c>
      <c r="X252" s="112">
        <f t="shared" si="10"/>
        <v>0</v>
      </c>
      <c r="Y252" s="55">
        <f t="shared" si="11"/>
        <v>1735.3796691000002</v>
      </c>
      <c r="Z252" s="3"/>
    </row>
    <row r="253" spans="1:26" x14ac:dyDescent="0.3">
      <c r="A253" s="60" t="s">
        <v>24</v>
      </c>
      <c r="B253" s="60">
        <v>905300</v>
      </c>
      <c r="C253" s="60" t="s">
        <v>203</v>
      </c>
      <c r="D253" s="62" t="s">
        <v>204</v>
      </c>
      <c r="E253" s="60">
        <v>161070</v>
      </c>
      <c r="F253" s="60" t="s">
        <v>232</v>
      </c>
      <c r="G253" s="60">
        <v>3001</v>
      </c>
      <c r="H253" s="60" t="s">
        <v>87</v>
      </c>
      <c r="I253" s="54">
        <v>0</v>
      </c>
      <c r="J253" s="55">
        <v>0</v>
      </c>
      <c r="K253" s="56">
        <v>0</v>
      </c>
      <c r="L253" s="55">
        <v>0</v>
      </c>
      <c r="M253" s="55">
        <v>0</v>
      </c>
      <c r="N253" s="55">
        <v>0</v>
      </c>
      <c r="O253" s="55">
        <v>1735.3796691000002</v>
      </c>
      <c r="P253" s="55">
        <v>0</v>
      </c>
      <c r="Q253" s="55">
        <v>0</v>
      </c>
      <c r="R253" s="55">
        <v>0</v>
      </c>
      <c r="S253" s="112">
        <f t="shared" si="9"/>
        <v>1735.3796691000002</v>
      </c>
      <c r="T253" s="51" t="s">
        <v>247</v>
      </c>
      <c r="U253" s="51">
        <v>1900</v>
      </c>
      <c r="V253" s="55">
        <v>0</v>
      </c>
      <c r="W253" s="55">
        <v>0</v>
      </c>
      <c r="X253" s="112">
        <f t="shared" si="10"/>
        <v>0</v>
      </c>
      <c r="Y253" s="55">
        <f t="shared" si="11"/>
        <v>1735.3796691000002</v>
      </c>
      <c r="Z253" s="3"/>
    </row>
    <row r="254" spans="1:26" x14ac:dyDescent="0.3">
      <c r="A254" s="60" t="s">
        <v>24</v>
      </c>
      <c r="B254" s="60">
        <v>905300</v>
      </c>
      <c r="C254" s="60" t="s">
        <v>203</v>
      </c>
      <c r="D254" s="62" t="s">
        <v>204</v>
      </c>
      <c r="E254" s="60">
        <v>901022</v>
      </c>
      <c r="F254" s="60" t="s">
        <v>259</v>
      </c>
      <c r="G254" s="60">
        <v>3001</v>
      </c>
      <c r="H254" s="60" t="s">
        <v>87</v>
      </c>
      <c r="I254" s="54">
        <v>0</v>
      </c>
      <c r="J254" s="55">
        <v>0</v>
      </c>
      <c r="K254" s="56">
        <v>0</v>
      </c>
      <c r="L254" s="55">
        <v>0</v>
      </c>
      <c r="M254" s="55">
        <v>0</v>
      </c>
      <c r="N254" s="55">
        <v>0</v>
      </c>
      <c r="O254" s="55">
        <v>1735.3796691000002</v>
      </c>
      <c r="P254" s="55">
        <v>0</v>
      </c>
      <c r="Q254" s="55">
        <v>0</v>
      </c>
      <c r="R254" s="55">
        <v>0</v>
      </c>
      <c r="S254" s="112">
        <f t="shared" si="9"/>
        <v>1735.3796691000002</v>
      </c>
      <c r="T254" s="51" t="s">
        <v>247</v>
      </c>
      <c r="U254" s="51">
        <v>1900</v>
      </c>
      <c r="V254" s="55">
        <v>0</v>
      </c>
      <c r="W254" s="55">
        <v>0</v>
      </c>
      <c r="X254" s="112">
        <f t="shared" si="10"/>
        <v>0</v>
      </c>
      <c r="Y254" s="55">
        <f t="shared" si="11"/>
        <v>1735.3796691000002</v>
      </c>
      <c r="Z254" s="3"/>
    </row>
    <row r="255" spans="1:26" x14ac:dyDescent="0.3">
      <c r="A255" s="60" t="s">
        <v>24</v>
      </c>
      <c r="B255" s="60">
        <v>905300</v>
      </c>
      <c r="C255" s="60" t="s">
        <v>203</v>
      </c>
      <c r="D255" s="62" t="s">
        <v>204</v>
      </c>
      <c r="E255" s="60" t="s">
        <v>291</v>
      </c>
      <c r="F255" s="60" t="s">
        <v>292</v>
      </c>
      <c r="G255" s="60">
        <v>3001</v>
      </c>
      <c r="H255" s="60" t="s">
        <v>87</v>
      </c>
      <c r="I255" s="54">
        <v>0</v>
      </c>
      <c r="J255" s="55">
        <v>0</v>
      </c>
      <c r="K255" s="56">
        <v>0</v>
      </c>
      <c r="L255" s="55">
        <v>0</v>
      </c>
      <c r="M255" s="55">
        <v>0</v>
      </c>
      <c r="N255" s="55">
        <v>0</v>
      </c>
      <c r="O255" s="55">
        <v>1735.3796691000002</v>
      </c>
      <c r="P255" s="55">
        <v>0</v>
      </c>
      <c r="Q255" s="55">
        <v>0</v>
      </c>
      <c r="R255" s="55">
        <v>0</v>
      </c>
      <c r="S255" s="112">
        <f t="shared" si="9"/>
        <v>1735.3796691000002</v>
      </c>
      <c r="T255" s="51" t="s">
        <v>247</v>
      </c>
      <c r="U255" s="51">
        <v>1900</v>
      </c>
      <c r="V255" s="55">
        <v>0</v>
      </c>
      <c r="W255" s="55">
        <v>0</v>
      </c>
      <c r="X255" s="112">
        <f t="shared" si="10"/>
        <v>0</v>
      </c>
      <c r="Y255" s="55">
        <f t="shared" si="11"/>
        <v>1735.3796691000002</v>
      </c>
      <c r="Z255" s="3"/>
    </row>
    <row r="256" spans="1:26" x14ac:dyDescent="0.3">
      <c r="A256" s="60" t="s">
        <v>24</v>
      </c>
      <c r="B256" s="60">
        <v>905300</v>
      </c>
      <c r="C256" s="60" t="s">
        <v>203</v>
      </c>
      <c r="D256" s="61" t="s">
        <v>204</v>
      </c>
      <c r="E256" s="60" t="s">
        <v>293</v>
      </c>
      <c r="F256" s="60" t="s">
        <v>294</v>
      </c>
      <c r="G256" s="60">
        <v>3001</v>
      </c>
      <c r="H256" s="60" t="s">
        <v>87</v>
      </c>
      <c r="I256" s="54">
        <v>0</v>
      </c>
      <c r="J256" s="55">
        <v>0</v>
      </c>
      <c r="K256" s="56">
        <v>0</v>
      </c>
      <c r="L256" s="55">
        <v>0</v>
      </c>
      <c r="M256" s="55">
        <v>0</v>
      </c>
      <c r="N256" s="55">
        <v>0</v>
      </c>
      <c r="O256" s="55">
        <v>1735.3796691000002</v>
      </c>
      <c r="P256" s="55">
        <v>0</v>
      </c>
      <c r="Q256" s="55">
        <v>0</v>
      </c>
      <c r="R256" s="55">
        <v>0</v>
      </c>
      <c r="S256" s="112">
        <f t="shared" si="9"/>
        <v>1735.3796691000002</v>
      </c>
      <c r="T256" s="51" t="s">
        <v>247</v>
      </c>
      <c r="U256" s="51">
        <v>1900</v>
      </c>
      <c r="V256" s="55">
        <v>0</v>
      </c>
      <c r="W256" s="55">
        <v>0</v>
      </c>
      <c r="X256" s="112">
        <f t="shared" si="10"/>
        <v>0</v>
      </c>
      <c r="Y256" s="55">
        <f t="shared" si="11"/>
        <v>1735.3796691000002</v>
      </c>
      <c r="Z256" s="3"/>
    </row>
    <row r="257" spans="1:26" x14ac:dyDescent="0.3">
      <c r="A257" s="60" t="s">
        <v>24</v>
      </c>
      <c r="B257" s="60">
        <v>905300</v>
      </c>
      <c r="C257" s="60" t="s">
        <v>203</v>
      </c>
      <c r="D257" s="61" t="s">
        <v>204</v>
      </c>
      <c r="E257" s="60">
        <v>771012</v>
      </c>
      <c r="F257" s="60" t="s">
        <v>254</v>
      </c>
      <c r="G257" s="60">
        <v>3001</v>
      </c>
      <c r="H257" s="60" t="s">
        <v>87</v>
      </c>
      <c r="I257" s="54">
        <v>0</v>
      </c>
      <c r="J257" s="55">
        <v>0</v>
      </c>
      <c r="K257" s="56">
        <v>0</v>
      </c>
      <c r="L257" s="55">
        <v>0</v>
      </c>
      <c r="M257" s="55">
        <v>0</v>
      </c>
      <c r="N257" s="55">
        <v>0</v>
      </c>
      <c r="O257" s="55">
        <v>1735.3796691000002</v>
      </c>
      <c r="P257" s="55">
        <v>0</v>
      </c>
      <c r="Q257" s="55">
        <v>0</v>
      </c>
      <c r="R257" s="55">
        <v>0</v>
      </c>
      <c r="S257" s="112">
        <f t="shared" si="9"/>
        <v>1735.3796691000002</v>
      </c>
      <c r="T257" s="51" t="s">
        <v>247</v>
      </c>
      <c r="U257" s="51">
        <v>1900</v>
      </c>
      <c r="V257" s="55">
        <v>0</v>
      </c>
      <c r="W257" s="55">
        <v>0</v>
      </c>
      <c r="X257" s="112">
        <f t="shared" si="10"/>
        <v>0</v>
      </c>
      <c r="Y257" s="55">
        <f t="shared" si="11"/>
        <v>1735.3796691000002</v>
      </c>
      <c r="Z257" s="3"/>
    </row>
    <row r="258" spans="1:26" x14ac:dyDescent="0.3">
      <c r="A258" s="60" t="s">
        <v>24</v>
      </c>
      <c r="B258" s="60">
        <v>905300</v>
      </c>
      <c r="C258" s="60" t="s">
        <v>203</v>
      </c>
      <c r="D258" s="61" t="s">
        <v>204</v>
      </c>
      <c r="E258" s="60" t="s">
        <v>283</v>
      </c>
      <c r="F258" s="60" t="s">
        <v>284</v>
      </c>
      <c r="G258" s="60">
        <v>3001</v>
      </c>
      <c r="H258" s="60" t="s">
        <v>87</v>
      </c>
      <c r="I258" s="54">
        <v>0</v>
      </c>
      <c r="J258" s="55">
        <v>0</v>
      </c>
      <c r="K258" s="56">
        <v>0</v>
      </c>
      <c r="L258" s="55">
        <v>0</v>
      </c>
      <c r="M258" s="55">
        <v>0</v>
      </c>
      <c r="N258" s="55">
        <v>0</v>
      </c>
      <c r="O258" s="55">
        <v>1735.3796691000002</v>
      </c>
      <c r="P258" s="55">
        <v>0</v>
      </c>
      <c r="Q258" s="55">
        <v>0</v>
      </c>
      <c r="R258" s="55">
        <v>0</v>
      </c>
      <c r="S258" s="112">
        <f t="shared" si="9"/>
        <v>1735.3796691000002</v>
      </c>
      <c r="T258" s="51" t="s">
        <v>247</v>
      </c>
      <c r="U258" s="51">
        <v>1900</v>
      </c>
      <c r="V258" s="55">
        <v>0</v>
      </c>
      <c r="W258" s="55">
        <v>0</v>
      </c>
      <c r="X258" s="112">
        <f t="shared" si="10"/>
        <v>0</v>
      </c>
      <c r="Y258" s="55">
        <f t="shared" si="11"/>
        <v>1735.3796691000002</v>
      </c>
      <c r="Z258" s="3"/>
    </row>
    <row r="259" spans="1:26" x14ac:dyDescent="0.3">
      <c r="A259" s="60" t="s">
        <v>24</v>
      </c>
      <c r="B259" s="60">
        <v>905300</v>
      </c>
      <c r="C259" s="60" t="s">
        <v>203</v>
      </c>
      <c r="D259" s="61" t="s">
        <v>204</v>
      </c>
      <c r="E259" s="60">
        <v>241027</v>
      </c>
      <c r="F259" s="60" t="s">
        <v>276</v>
      </c>
      <c r="G259" s="60">
        <v>1325</v>
      </c>
      <c r="H259" s="60" t="s">
        <v>87</v>
      </c>
      <c r="I259" s="54">
        <v>0</v>
      </c>
      <c r="J259" s="55">
        <v>0</v>
      </c>
      <c r="K259" s="56">
        <v>0</v>
      </c>
      <c r="L259" s="55">
        <v>0</v>
      </c>
      <c r="M259" s="55">
        <v>6701.3806594920752</v>
      </c>
      <c r="N259" s="55">
        <v>3674.944046230964</v>
      </c>
      <c r="O259" s="55">
        <v>1735.3796691000002</v>
      </c>
      <c r="P259" s="55">
        <v>0</v>
      </c>
      <c r="Q259" s="55">
        <v>59.28</v>
      </c>
      <c r="R259" s="55">
        <v>4042.8649142936579</v>
      </c>
      <c r="S259" s="112">
        <f t="shared" ref="S259:S322" si="12">J259+SUM(L259:R259)</f>
        <v>16213.849289116699</v>
      </c>
      <c r="T259" s="51" t="s">
        <v>81</v>
      </c>
      <c r="U259" s="51">
        <v>2039</v>
      </c>
      <c r="V259" s="55">
        <v>48049.478936532207</v>
      </c>
      <c r="W259" s="55">
        <v>11.438221932568037</v>
      </c>
      <c r="X259" s="112">
        <f t="shared" ref="X259:X322" si="13">SUM(V259:W259)</f>
        <v>48060.917158464777</v>
      </c>
      <c r="Y259" s="55">
        <f t="shared" ref="Y259:Y322" si="14">S259+X259</f>
        <v>64274.766447581474</v>
      </c>
      <c r="Z259" s="3"/>
    </row>
    <row r="260" spans="1:26" x14ac:dyDescent="0.3">
      <c r="A260" s="60" t="s">
        <v>24</v>
      </c>
      <c r="B260" s="60">
        <v>905300</v>
      </c>
      <c r="C260" s="60" t="s">
        <v>203</v>
      </c>
      <c r="D260" s="61" t="s">
        <v>204</v>
      </c>
      <c r="E260" s="60">
        <v>241026</v>
      </c>
      <c r="F260" s="60" t="s">
        <v>277</v>
      </c>
      <c r="G260" s="60">
        <v>1325</v>
      </c>
      <c r="H260" s="60" t="s">
        <v>87</v>
      </c>
      <c r="I260" s="54">
        <v>0</v>
      </c>
      <c r="J260" s="55">
        <v>0</v>
      </c>
      <c r="K260" s="56">
        <v>0</v>
      </c>
      <c r="L260" s="55">
        <v>0</v>
      </c>
      <c r="M260" s="55">
        <v>10482.665506127261</v>
      </c>
      <c r="N260" s="55">
        <v>1085.373715444663</v>
      </c>
      <c r="O260" s="55">
        <v>1735.3796691000002</v>
      </c>
      <c r="P260" s="55">
        <v>0</v>
      </c>
      <c r="Q260" s="55">
        <v>0</v>
      </c>
      <c r="R260" s="55">
        <v>4042.8649142936579</v>
      </c>
      <c r="S260" s="112">
        <f t="shared" si="12"/>
        <v>17346.283804965584</v>
      </c>
      <c r="T260" s="51" t="s">
        <v>81</v>
      </c>
      <c r="U260" s="51">
        <v>2039</v>
      </c>
      <c r="V260" s="55">
        <v>48049.478936532207</v>
      </c>
      <c r="W260" s="55">
        <v>54.234028287431023</v>
      </c>
      <c r="X260" s="112">
        <f t="shared" si="13"/>
        <v>48103.712964819635</v>
      </c>
      <c r="Y260" s="55">
        <f t="shared" si="14"/>
        <v>65449.996769785219</v>
      </c>
      <c r="Z260" s="3"/>
    </row>
    <row r="261" spans="1:26" x14ac:dyDescent="0.3">
      <c r="A261" s="60" t="s">
        <v>24</v>
      </c>
      <c r="B261" s="60">
        <v>905500</v>
      </c>
      <c r="C261" s="60" t="s">
        <v>338</v>
      </c>
      <c r="D261" s="61" t="s">
        <v>339</v>
      </c>
      <c r="E261" s="60">
        <v>921025</v>
      </c>
      <c r="F261" s="60" t="s">
        <v>345</v>
      </c>
      <c r="G261" s="60">
        <v>1335</v>
      </c>
      <c r="H261" s="60" t="s">
        <v>87</v>
      </c>
      <c r="I261" s="54">
        <v>0</v>
      </c>
      <c r="J261" s="55">
        <v>0</v>
      </c>
      <c r="K261" s="56">
        <v>0</v>
      </c>
      <c r="L261" s="55">
        <v>0</v>
      </c>
      <c r="M261" s="55">
        <v>1930.2135629159088</v>
      </c>
      <c r="N261" s="55">
        <v>171.89072123150083</v>
      </c>
      <c r="O261" s="55">
        <v>1735.3796691000002</v>
      </c>
      <c r="P261" s="55">
        <v>0</v>
      </c>
      <c r="Q261" s="55">
        <v>0</v>
      </c>
      <c r="R261" s="55">
        <v>0</v>
      </c>
      <c r="S261" s="112">
        <f t="shared" si="12"/>
        <v>3837.4839532474098</v>
      </c>
      <c r="T261" s="51" t="s">
        <v>807</v>
      </c>
      <c r="U261" s="51">
        <v>2017</v>
      </c>
      <c r="V261" s="55">
        <v>0</v>
      </c>
      <c r="W261" s="55">
        <v>0</v>
      </c>
      <c r="X261" s="112">
        <f t="shared" si="13"/>
        <v>0</v>
      </c>
      <c r="Y261" s="55">
        <f t="shared" si="14"/>
        <v>3837.4839532474098</v>
      </c>
      <c r="Z261" s="3"/>
    </row>
    <row r="262" spans="1:26" x14ac:dyDescent="0.3">
      <c r="A262" s="60" t="s">
        <v>24</v>
      </c>
      <c r="B262" s="60">
        <v>905300</v>
      </c>
      <c r="C262" s="60" t="s">
        <v>203</v>
      </c>
      <c r="D262" s="61" t="s">
        <v>204</v>
      </c>
      <c r="E262" s="60" t="s">
        <v>267</v>
      </c>
      <c r="F262" s="60" t="s">
        <v>268</v>
      </c>
      <c r="G262" s="60">
        <v>1320</v>
      </c>
      <c r="H262" s="60" t="s">
        <v>87</v>
      </c>
      <c r="I262" s="54">
        <v>0</v>
      </c>
      <c r="J262" s="55">
        <v>0</v>
      </c>
      <c r="K262" s="56">
        <v>0</v>
      </c>
      <c r="L262" s="55">
        <v>0</v>
      </c>
      <c r="M262" s="55">
        <v>909.88050065075663</v>
      </c>
      <c r="N262" s="55">
        <v>730.90171957128882</v>
      </c>
      <c r="O262" s="55">
        <v>1735.3796691000002</v>
      </c>
      <c r="P262" s="55">
        <v>0</v>
      </c>
      <c r="Q262" s="55">
        <v>0</v>
      </c>
      <c r="R262" s="55">
        <v>2615.5571617688038</v>
      </c>
      <c r="S262" s="112">
        <f t="shared" si="12"/>
        <v>5991.7190510908495</v>
      </c>
      <c r="T262" s="51" t="s">
        <v>81</v>
      </c>
      <c r="U262" s="51">
        <v>2034</v>
      </c>
      <c r="V262" s="55">
        <v>31085.915907646246</v>
      </c>
      <c r="W262" s="55">
        <v>95.477282118744682</v>
      </c>
      <c r="X262" s="112">
        <f t="shared" si="13"/>
        <v>31181.393189764989</v>
      </c>
      <c r="Y262" s="55">
        <f t="shared" si="14"/>
        <v>37173.112240855837</v>
      </c>
      <c r="Z262" s="3"/>
    </row>
    <row r="263" spans="1:26" x14ac:dyDescent="0.3">
      <c r="A263" s="60" t="s">
        <v>24</v>
      </c>
      <c r="B263" s="60">
        <v>905300</v>
      </c>
      <c r="C263" s="60" t="s">
        <v>203</v>
      </c>
      <c r="D263" s="61" t="s">
        <v>204</v>
      </c>
      <c r="E263" s="60" t="s">
        <v>269</v>
      </c>
      <c r="F263" s="60" t="s">
        <v>270</v>
      </c>
      <c r="G263" s="60">
        <v>1320</v>
      </c>
      <c r="H263" s="60" t="s">
        <v>87</v>
      </c>
      <c r="I263" s="54">
        <v>0</v>
      </c>
      <c r="J263" s="55">
        <v>0</v>
      </c>
      <c r="K263" s="56">
        <v>0</v>
      </c>
      <c r="L263" s="55">
        <v>0</v>
      </c>
      <c r="M263" s="55">
        <v>2665.0391837604416</v>
      </c>
      <c r="N263" s="55">
        <v>891.04090474543295</v>
      </c>
      <c r="O263" s="55">
        <v>1735.3796691000002</v>
      </c>
      <c r="P263" s="55">
        <v>0</v>
      </c>
      <c r="Q263" s="55">
        <v>0</v>
      </c>
      <c r="R263" s="55">
        <v>2615.5571617688038</v>
      </c>
      <c r="S263" s="112">
        <f t="shared" si="12"/>
        <v>7907.0169193746788</v>
      </c>
      <c r="T263" s="51" t="s">
        <v>81</v>
      </c>
      <c r="U263" s="51">
        <v>2034</v>
      </c>
      <c r="V263" s="55">
        <v>31085.915907646246</v>
      </c>
      <c r="W263" s="55">
        <v>0</v>
      </c>
      <c r="X263" s="112">
        <f t="shared" si="13"/>
        <v>31085.915907646246</v>
      </c>
      <c r="Y263" s="55">
        <f t="shared" si="14"/>
        <v>38992.932827020923</v>
      </c>
      <c r="Z263" s="3"/>
    </row>
    <row r="264" spans="1:26" x14ac:dyDescent="0.3">
      <c r="A264" s="60" t="s">
        <v>24</v>
      </c>
      <c r="B264" s="60">
        <v>905300</v>
      </c>
      <c r="C264" s="60" t="s">
        <v>203</v>
      </c>
      <c r="D264" s="61" t="s">
        <v>204</v>
      </c>
      <c r="E264" s="60">
        <v>151065</v>
      </c>
      <c r="F264" s="60" t="s">
        <v>229</v>
      </c>
      <c r="G264" s="60">
        <v>1335</v>
      </c>
      <c r="H264" s="60" t="s">
        <v>87</v>
      </c>
      <c r="I264" s="54">
        <v>0</v>
      </c>
      <c r="J264" s="55">
        <v>0</v>
      </c>
      <c r="K264" s="56">
        <v>0</v>
      </c>
      <c r="L264" s="55">
        <v>0</v>
      </c>
      <c r="M264" s="55">
        <v>26137.678859954874</v>
      </c>
      <c r="N264" s="55">
        <v>4048.0053422317055</v>
      </c>
      <c r="O264" s="55">
        <v>1735.3796691000002</v>
      </c>
      <c r="P264" s="55">
        <v>0</v>
      </c>
      <c r="Q264" s="55">
        <v>4381.1399999999994</v>
      </c>
      <c r="R264" s="55">
        <v>3152.5136770034078</v>
      </c>
      <c r="S264" s="112">
        <f t="shared" si="12"/>
        <v>39454.717548289984</v>
      </c>
      <c r="T264" s="51" t="s">
        <v>81</v>
      </c>
      <c r="U264" s="51">
        <v>2025</v>
      </c>
      <c r="V264" s="55">
        <v>37467.648000000001</v>
      </c>
      <c r="W264" s="55">
        <v>0</v>
      </c>
      <c r="X264" s="112">
        <f t="shared" si="13"/>
        <v>37467.648000000001</v>
      </c>
      <c r="Y264" s="55">
        <f t="shared" si="14"/>
        <v>76922.365548289992</v>
      </c>
      <c r="Z264" s="3"/>
    </row>
    <row r="265" spans="1:26" x14ac:dyDescent="0.3">
      <c r="A265" s="60" t="s">
        <v>24</v>
      </c>
      <c r="B265" s="60">
        <v>905300</v>
      </c>
      <c r="C265" s="60" t="s">
        <v>203</v>
      </c>
      <c r="D265" s="62" t="s">
        <v>204</v>
      </c>
      <c r="E265" s="60" t="s">
        <v>287</v>
      </c>
      <c r="F265" s="60" t="s">
        <v>288</v>
      </c>
      <c r="G265" s="60">
        <v>1335</v>
      </c>
      <c r="H265" s="60" t="s">
        <v>87</v>
      </c>
      <c r="I265" s="54">
        <v>0</v>
      </c>
      <c r="J265" s="55">
        <v>0</v>
      </c>
      <c r="K265" s="56">
        <v>0</v>
      </c>
      <c r="L265" s="55">
        <v>0</v>
      </c>
      <c r="M265" s="55">
        <v>7228.9390296672764</v>
      </c>
      <c r="N265" s="55">
        <v>1499.6566859717532</v>
      </c>
      <c r="O265" s="55">
        <v>1735.3796691000002</v>
      </c>
      <c r="P265" s="55">
        <v>0</v>
      </c>
      <c r="Q265" s="55">
        <v>5359.48</v>
      </c>
      <c r="R265" s="55">
        <v>1834.5994652907132</v>
      </c>
      <c r="S265" s="112">
        <f t="shared" si="12"/>
        <v>17658.054850029741</v>
      </c>
      <c r="T265" s="51" t="s">
        <v>81</v>
      </c>
      <c r="U265" s="51">
        <v>2028</v>
      </c>
      <c r="V265" s="55">
        <v>21804.227999999999</v>
      </c>
      <c r="W265" s="55">
        <v>96.181270992000009</v>
      </c>
      <c r="X265" s="112">
        <f t="shared" si="13"/>
        <v>21900.409270992001</v>
      </c>
      <c r="Y265" s="55">
        <f t="shared" si="14"/>
        <v>39558.464121021738</v>
      </c>
      <c r="Z265" s="3"/>
    </row>
    <row r="266" spans="1:26" x14ac:dyDescent="0.3">
      <c r="A266" s="60" t="s">
        <v>24</v>
      </c>
      <c r="B266" s="60">
        <v>905300</v>
      </c>
      <c r="C266" s="60" t="s">
        <v>203</v>
      </c>
      <c r="D266" s="62" t="s">
        <v>204</v>
      </c>
      <c r="E266" s="60">
        <v>241025</v>
      </c>
      <c r="F266" s="60" t="s">
        <v>275</v>
      </c>
      <c r="G266" s="60">
        <v>1325</v>
      </c>
      <c r="H266" s="60" t="s">
        <v>87</v>
      </c>
      <c r="I266" s="54">
        <v>0</v>
      </c>
      <c r="J266" s="55">
        <v>0</v>
      </c>
      <c r="K266" s="56">
        <v>0</v>
      </c>
      <c r="L266" s="55">
        <v>0</v>
      </c>
      <c r="M266" s="55">
        <v>6418.9346363387094</v>
      </c>
      <c r="N266" s="55">
        <v>1422.5586136242416</v>
      </c>
      <c r="O266" s="55">
        <v>1735.3796691000002</v>
      </c>
      <c r="P266" s="55">
        <v>3167.1054928641415</v>
      </c>
      <c r="Q266" s="55">
        <v>0</v>
      </c>
      <c r="R266" s="55">
        <v>4042.8649142936579</v>
      </c>
      <c r="S266" s="112">
        <f t="shared" si="12"/>
        <v>16786.843326220751</v>
      </c>
      <c r="T266" s="51" t="s">
        <v>81</v>
      </c>
      <c r="U266" s="51">
        <v>2039</v>
      </c>
      <c r="V266" s="55">
        <v>48049.478936532207</v>
      </c>
      <c r="W266" s="55">
        <v>914.75313669502827</v>
      </c>
      <c r="X266" s="112">
        <f t="shared" si="13"/>
        <v>48964.232073227235</v>
      </c>
      <c r="Y266" s="55">
        <f t="shared" si="14"/>
        <v>65751.075399447989</v>
      </c>
      <c r="Z266" s="3"/>
    </row>
    <row r="267" spans="1:26" x14ac:dyDescent="0.3">
      <c r="A267" s="60" t="s">
        <v>24</v>
      </c>
      <c r="B267" s="60">
        <v>905300</v>
      </c>
      <c r="C267" s="60" t="s">
        <v>203</v>
      </c>
      <c r="D267" s="61" t="s">
        <v>204</v>
      </c>
      <c r="E267" s="60">
        <v>241024</v>
      </c>
      <c r="F267" s="60" t="s">
        <v>278</v>
      </c>
      <c r="G267" s="60">
        <v>1325</v>
      </c>
      <c r="H267" s="60" t="s">
        <v>87</v>
      </c>
      <c r="I267" s="54">
        <v>0</v>
      </c>
      <c r="J267" s="55">
        <v>0</v>
      </c>
      <c r="K267" s="56">
        <v>0</v>
      </c>
      <c r="L267" s="55">
        <v>0</v>
      </c>
      <c r="M267" s="55">
        <v>14260.235453101719</v>
      </c>
      <c r="N267" s="55">
        <v>1996.9192630850716</v>
      </c>
      <c r="O267" s="55">
        <v>1735.3796691000002</v>
      </c>
      <c r="P267" s="55">
        <v>0</v>
      </c>
      <c r="Q267" s="55">
        <v>0</v>
      </c>
      <c r="R267" s="55">
        <v>4042.8649142936579</v>
      </c>
      <c r="S267" s="112">
        <f t="shared" si="12"/>
        <v>22035.399299580451</v>
      </c>
      <c r="T267" s="51" t="s">
        <v>81</v>
      </c>
      <c r="U267" s="51">
        <v>2039</v>
      </c>
      <c r="V267" s="55">
        <v>48049.478936532207</v>
      </c>
      <c r="W267" s="55">
        <v>0</v>
      </c>
      <c r="X267" s="112">
        <f t="shared" si="13"/>
        <v>48049.478936532207</v>
      </c>
      <c r="Y267" s="55">
        <f t="shared" si="14"/>
        <v>70084.87823611265</v>
      </c>
      <c r="Z267" s="3"/>
    </row>
    <row r="268" spans="1:26" x14ac:dyDescent="0.3">
      <c r="A268" s="60" t="s">
        <v>24</v>
      </c>
      <c r="B268" s="60">
        <v>905300</v>
      </c>
      <c r="C268" s="60" t="s">
        <v>203</v>
      </c>
      <c r="D268" s="61" t="s">
        <v>204</v>
      </c>
      <c r="E268" s="60">
        <v>241028</v>
      </c>
      <c r="F268" s="60">
        <v>161004</v>
      </c>
      <c r="G268" s="60">
        <v>1325</v>
      </c>
      <c r="H268" s="60" t="s">
        <v>87</v>
      </c>
      <c r="I268" s="54">
        <v>0</v>
      </c>
      <c r="J268" s="55">
        <v>0</v>
      </c>
      <c r="K268" s="56">
        <v>0</v>
      </c>
      <c r="L268" s="55">
        <v>0</v>
      </c>
      <c r="M268" s="55">
        <v>1634.8825914173008</v>
      </c>
      <c r="N268" s="55">
        <v>3581.225834484047</v>
      </c>
      <c r="O268" s="55">
        <v>1735.3796691000002</v>
      </c>
      <c r="P268" s="55">
        <v>0</v>
      </c>
      <c r="Q268" s="55">
        <v>114.42</v>
      </c>
      <c r="R268" s="55">
        <v>1893.1414572000003</v>
      </c>
      <c r="S268" s="112">
        <f t="shared" si="12"/>
        <v>8959.049552201348</v>
      </c>
      <c r="T268" s="51" t="s">
        <v>81</v>
      </c>
      <c r="U268" s="51">
        <v>2025</v>
      </c>
      <c r="V268" s="55">
        <v>22500</v>
      </c>
      <c r="W268" s="55">
        <v>0</v>
      </c>
      <c r="X268" s="112">
        <f t="shared" si="13"/>
        <v>22500</v>
      </c>
      <c r="Y268" s="55">
        <f t="shared" si="14"/>
        <v>31459.049552201348</v>
      </c>
      <c r="Z268" s="3"/>
    </row>
    <row r="269" spans="1:26" x14ac:dyDescent="0.3">
      <c r="A269" s="60" t="s">
        <v>24</v>
      </c>
      <c r="B269" s="60">
        <v>905300</v>
      </c>
      <c r="C269" s="60" t="s">
        <v>203</v>
      </c>
      <c r="D269" s="61" t="s">
        <v>204</v>
      </c>
      <c r="E269" s="60">
        <v>171052</v>
      </c>
      <c r="F269" s="60" t="s">
        <v>317</v>
      </c>
      <c r="G269" s="60">
        <v>1335</v>
      </c>
      <c r="H269" s="60" t="s">
        <v>87</v>
      </c>
      <c r="I269" s="54">
        <v>0</v>
      </c>
      <c r="J269" s="55">
        <v>0</v>
      </c>
      <c r="K269" s="56">
        <v>0</v>
      </c>
      <c r="L269" s="55">
        <v>0</v>
      </c>
      <c r="M269" s="55">
        <v>737.79469934966528</v>
      </c>
      <c r="N269" s="55">
        <v>6695.3127341280706</v>
      </c>
      <c r="O269" s="55">
        <v>1735.3796691000002</v>
      </c>
      <c r="P269" s="55">
        <v>0</v>
      </c>
      <c r="Q269" s="55">
        <v>210.78000000000003</v>
      </c>
      <c r="R269" s="55">
        <v>3930.1616651472004</v>
      </c>
      <c r="S269" s="112">
        <f t="shared" si="12"/>
        <v>13309.428767724938</v>
      </c>
      <c r="T269" s="51" t="s">
        <v>81</v>
      </c>
      <c r="U269" s="51">
        <v>2028</v>
      </c>
      <c r="V269" s="55">
        <v>46710</v>
      </c>
      <c r="W269" s="55">
        <v>0</v>
      </c>
      <c r="X269" s="112">
        <f t="shared" si="13"/>
        <v>46710</v>
      </c>
      <c r="Y269" s="55">
        <f t="shared" si="14"/>
        <v>60019.428767724938</v>
      </c>
      <c r="Z269" s="3"/>
    </row>
    <row r="270" spans="1:26" x14ac:dyDescent="0.3">
      <c r="A270" s="60" t="s">
        <v>24</v>
      </c>
      <c r="B270" s="60">
        <v>905500</v>
      </c>
      <c r="C270" s="60" t="s">
        <v>338</v>
      </c>
      <c r="D270" s="62" t="s">
        <v>339</v>
      </c>
      <c r="E270" s="60">
        <v>231001</v>
      </c>
      <c r="F270" s="60" t="s">
        <v>344</v>
      </c>
      <c r="G270" s="60">
        <v>1335</v>
      </c>
      <c r="H270" s="60" t="s">
        <v>87</v>
      </c>
      <c r="I270" s="54">
        <v>0</v>
      </c>
      <c r="J270" s="55">
        <v>0</v>
      </c>
      <c r="K270" s="56">
        <v>0</v>
      </c>
      <c r="L270" s="55">
        <v>0</v>
      </c>
      <c r="M270" s="55">
        <v>1940.4419673355053</v>
      </c>
      <c r="N270" s="55">
        <v>2175.8447605628799</v>
      </c>
      <c r="O270" s="55">
        <v>1735.3796691000002</v>
      </c>
      <c r="P270" s="55">
        <v>0</v>
      </c>
      <c r="Q270" s="55">
        <v>0</v>
      </c>
      <c r="R270" s="55">
        <v>2608.6717857390663</v>
      </c>
      <c r="S270" s="112">
        <f t="shared" si="12"/>
        <v>8460.3381827374524</v>
      </c>
      <c r="T270" s="51" t="s">
        <v>81</v>
      </c>
      <c r="U270" s="51">
        <v>2039</v>
      </c>
      <c r="V270" s="55">
        <v>31004.083163410523</v>
      </c>
      <c r="W270" s="55">
        <v>0</v>
      </c>
      <c r="X270" s="112">
        <f t="shared" si="13"/>
        <v>31004.083163410523</v>
      </c>
      <c r="Y270" s="55">
        <f t="shared" si="14"/>
        <v>39464.421346147974</v>
      </c>
      <c r="Z270" s="3"/>
    </row>
    <row r="271" spans="1:26" x14ac:dyDescent="0.3">
      <c r="A271" s="60" t="s">
        <v>24</v>
      </c>
      <c r="B271" s="60">
        <v>905300</v>
      </c>
      <c r="C271" s="60" t="s">
        <v>203</v>
      </c>
      <c r="D271" s="62" t="s">
        <v>204</v>
      </c>
      <c r="E271" s="60" t="s">
        <v>271</v>
      </c>
      <c r="F271" s="60" t="s">
        <v>272</v>
      </c>
      <c r="G271" s="60">
        <v>4030</v>
      </c>
      <c r="H271" s="60" t="s">
        <v>87</v>
      </c>
      <c r="I271" s="54">
        <v>0</v>
      </c>
      <c r="J271" s="55">
        <v>0</v>
      </c>
      <c r="K271" s="56">
        <v>0</v>
      </c>
      <c r="L271" s="55">
        <v>0</v>
      </c>
      <c r="M271" s="55">
        <v>0</v>
      </c>
      <c r="N271" s="55">
        <v>0</v>
      </c>
      <c r="O271" s="55">
        <v>1735.3796691000002</v>
      </c>
      <c r="P271" s="55">
        <v>0</v>
      </c>
      <c r="Q271" s="55">
        <v>0</v>
      </c>
      <c r="R271" s="55">
        <v>0</v>
      </c>
      <c r="S271" s="112">
        <f t="shared" si="12"/>
        <v>1735.3796691000002</v>
      </c>
      <c r="T271" s="51" t="s">
        <v>247</v>
      </c>
      <c r="U271" s="51">
        <v>1900</v>
      </c>
      <c r="V271" s="55">
        <v>0</v>
      </c>
      <c r="W271" s="55">
        <v>0</v>
      </c>
      <c r="X271" s="112">
        <f t="shared" si="13"/>
        <v>0</v>
      </c>
      <c r="Y271" s="55">
        <f t="shared" si="14"/>
        <v>1735.3796691000002</v>
      </c>
      <c r="Z271" s="3"/>
    </row>
    <row r="272" spans="1:26" x14ac:dyDescent="0.3">
      <c r="A272" s="60" t="s">
        <v>24</v>
      </c>
      <c r="B272" s="60">
        <v>905300</v>
      </c>
      <c r="C272" s="60" t="s">
        <v>203</v>
      </c>
      <c r="D272" s="62" t="s">
        <v>204</v>
      </c>
      <c r="E272" s="60">
        <v>121013</v>
      </c>
      <c r="F272" s="60" t="s">
        <v>211</v>
      </c>
      <c r="G272" s="60">
        <v>4030</v>
      </c>
      <c r="H272" s="60" t="s">
        <v>87</v>
      </c>
      <c r="I272" s="54">
        <v>0</v>
      </c>
      <c r="J272" s="55">
        <v>0</v>
      </c>
      <c r="K272" s="56">
        <v>0</v>
      </c>
      <c r="L272" s="55">
        <v>0</v>
      </c>
      <c r="M272" s="55">
        <v>1799.3752230485666</v>
      </c>
      <c r="N272" s="55">
        <v>43.903923229005272</v>
      </c>
      <c r="O272" s="55">
        <v>1735.3796691000002</v>
      </c>
      <c r="P272" s="55">
        <v>0</v>
      </c>
      <c r="Q272" s="55">
        <v>0</v>
      </c>
      <c r="R272" s="55">
        <v>0</v>
      </c>
      <c r="S272" s="112">
        <f t="shared" si="12"/>
        <v>3578.658815377572</v>
      </c>
      <c r="T272" s="51" t="s">
        <v>247</v>
      </c>
      <c r="U272" s="51">
        <v>1900</v>
      </c>
      <c r="V272" s="55">
        <v>0</v>
      </c>
      <c r="W272" s="55">
        <v>0</v>
      </c>
      <c r="X272" s="112">
        <f t="shared" si="13"/>
        <v>0</v>
      </c>
      <c r="Y272" s="55">
        <f t="shared" si="14"/>
        <v>3578.658815377572</v>
      </c>
      <c r="Z272" s="3"/>
    </row>
    <row r="273" spans="1:26" x14ac:dyDescent="0.3">
      <c r="A273" s="60" t="s">
        <v>24</v>
      </c>
      <c r="B273" s="60">
        <v>905300</v>
      </c>
      <c r="C273" s="60" t="s">
        <v>203</v>
      </c>
      <c r="D273" s="61" t="s">
        <v>204</v>
      </c>
      <c r="E273" s="60">
        <v>971116</v>
      </c>
      <c r="F273" s="60" t="s">
        <v>262</v>
      </c>
      <c r="G273" s="60">
        <v>1500</v>
      </c>
      <c r="H273" s="60" t="s">
        <v>87</v>
      </c>
      <c r="I273" s="54">
        <v>0</v>
      </c>
      <c r="J273" s="55">
        <v>0</v>
      </c>
      <c r="K273" s="56">
        <v>0</v>
      </c>
      <c r="L273" s="55">
        <v>0</v>
      </c>
      <c r="M273" s="55">
        <v>0</v>
      </c>
      <c r="N273" s="55">
        <v>0</v>
      </c>
      <c r="O273" s="55">
        <v>1735.3796691000002</v>
      </c>
      <c r="P273" s="55">
        <v>0</v>
      </c>
      <c r="Q273" s="55">
        <v>0</v>
      </c>
      <c r="R273" s="55">
        <v>0</v>
      </c>
      <c r="S273" s="112">
        <f t="shared" si="12"/>
        <v>1735.3796691000002</v>
      </c>
      <c r="T273" s="51" t="s">
        <v>247</v>
      </c>
      <c r="U273" s="51">
        <v>1900</v>
      </c>
      <c r="V273" s="55">
        <v>0</v>
      </c>
      <c r="W273" s="55">
        <v>0</v>
      </c>
      <c r="X273" s="112">
        <f t="shared" si="13"/>
        <v>0</v>
      </c>
      <c r="Y273" s="55">
        <f t="shared" si="14"/>
        <v>1735.3796691000002</v>
      </c>
      <c r="Z273" s="3"/>
    </row>
    <row r="274" spans="1:26" x14ac:dyDescent="0.3">
      <c r="A274" s="60" t="s">
        <v>24</v>
      </c>
      <c r="B274" s="60">
        <v>905300</v>
      </c>
      <c r="C274" s="60" t="s">
        <v>203</v>
      </c>
      <c r="D274" s="62" t="s">
        <v>204</v>
      </c>
      <c r="E274" s="60" t="s">
        <v>311</v>
      </c>
      <c r="F274" s="60" t="s">
        <v>312</v>
      </c>
      <c r="G274" s="60">
        <v>4040</v>
      </c>
      <c r="H274" s="60" t="s">
        <v>87</v>
      </c>
      <c r="I274" s="54">
        <v>0</v>
      </c>
      <c r="J274" s="55">
        <v>0</v>
      </c>
      <c r="K274" s="56">
        <v>0</v>
      </c>
      <c r="L274" s="55">
        <v>0</v>
      </c>
      <c r="M274" s="55">
        <v>0</v>
      </c>
      <c r="N274" s="55">
        <v>0</v>
      </c>
      <c r="O274" s="55">
        <v>1735.3796691000002</v>
      </c>
      <c r="P274" s="55">
        <v>0</v>
      </c>
      <c r="Q274" s="55">
        <v>0</v>
      </c>
      <c r="R274" s="55">
        <v>0</v>
      </c>
      <c r="S274" s="112">
        <f t="shared" si="12"/>
        <v>1735.3796691000002</v>
      </c>
      <c r="T274" s="51" t="s">
        <v>247</v>
      </c>
      <c r="U274" s="51">
        <v>1900</v>
      </c>
      <c r="V274" s="55">
        <v>0</v>
      </c>
      <c r="W274" s="55">
        <v>0</v>
      </c>
      <c r="X274" s="112">
        <f t="shared" si="13"/>
        <v>0</v>
      </c>
      <c r="Y274" s="55">
        <f t="shared" si="14"/>
        <v>1735.3796691000002</v>
      </c>
      <c r="Z274" s="3"/>
    </row>
    <row r="275" spans="1:26" x14ac:dyDescent="0.3">
      <c r="A275" s="60" t="s">
        <v>24</v>
      </c>
      <c r="B275" s="60">
        <v>905300</v>
      </c>
      <c r="C275" s="60" t="s">
        <v>203</v>
      </c>
      <c r="D275" s="70" t="s">
        <v>204</v>
      </c>
      <c r="E275" s="60" t="s">
        <v>313</v>
      </c>
      <c r="F275" s="60" t="s">
        <v>314</v>
      </c>
      <c r="G275" s="60">
        <v>4040</v>
      </c>
      <c r="H275" s="60" t="s">
        <v>87</v>
      </c>
      <c r="I275" s="54">
        <v>0</v>
      </c>
      <c r="J275" s="55">
        <v>0</v>
      </c>
      <c r="K275" s="56">
        <v>0</v>
      </c>
      <c r="L275" s="55">
        <v>0</v>
      </c>
      <c r="M275" s="55">
        <v>0</v>
      </c>
      <c r="N275" s="55">
        <v>0</v>
      </c>
      <c r="O275" s="55">
        <v>1735.3796691000002</v>
      </c>
      <c r="P275" s="55">
        <v>0</v>
      </c>
      <c r="Q275" s="55">
        <v>0</v>
      </c>
      <c r="R275" s="55">
        <v>0</v>
      </c>
      <c r="S275" s="112">
        <f t="shared" si="12"/>
        <v>1735.3796691000002</v>
      </c>
      <c r="T275" s="51" t="s">
        <v>247</v>
      </c>
      <c r="U275" s="51">
        <v>1900</v>
      </c>
      <c r="V275" s="55">
        <v>0</v>
      </c>
      <c r="W275" s="55">
        <v>0</v>
      </c>
      <c r="X275" s="112">
        <f t="shared" si="13"/>
        <v>0</v>
      </c>
      <c r="Y275" s="55">
        <f t="shared" si="14"/>
        <v>1735.3796691000002</v>
      </c>
      <c r="Z275" s="3"/>
    </row>
    <row r="276" spans="1:26" x14ac:dyDescent="0.3">
      <c r="A276" s="60" t="s">
        <v>24</v>
      </c>
      <c r="B276" s="60">
        <v>905300</v>
      </c>
      <c r="C276" s="60" t="s">
        <v>203</v>
      </c>
      <c r="D276" s="70" t="s">
        <v>204</v>
      </c>
      <c r="E276" s="60" t="s">
        <v>299</v>
      </c>
      <c r="F276" s="60" t="s">
        <v>300</v>
      </c>
      <c r="G276" s="60">
        <v>4040</v>
      </c>
      <c r="H276" s="60" t="s">
        <v>87</v>
      </c>
      <c r="I276" s="54">
        <v>0</v>
      </c>
      <c r="J276" s="55">
        <v>0</v>
      </c>
      <c r="K276" s="56">
        <v>0</v>
      </c>
      <c r="L276" s="55">
        <v>0</v>
      </c>
      <c r="M276" s="55">
        <v>0</v>
      </c>
      <c r="N276" s="55">
        <v>0</v>
      </c>
      <c r="O276" s="55">
        <v>1735.3796691000002</v>
      </c>
      <c r="P276" s="55">
        <v>0</v>
      </c>
      <c r="Q276" s="55">
        <v>0</v>
      </c>
      <c r="R276" s="55">
        <v>0</v>
      </c>
      <c r="S276" s="112">
        <f t="shared" si="12"/>
        <v>1735.3796691000002</v>
      </c>
      <c r="T276" s="51" t="s">
        <v>247</v>
      </c>
      <c r="U276" s="51">
        <v>1900</v>
      </c>
      <c r="V276" s="55">
        <v>0</v>
      </c>
      <c r="W276" s="55">
        <v>0</v>
      </c>
      <c r="X276" s="112">
        <f t="shared" si="13"/>
        <v>0</v>
      </c>
      <c r="Y276" s="55">
        <f t="shared" si="14"/>
        <v>1735.3796691000002</v>
      </c>
      <c r="Z276" s="3"/>
    </row>
    <row r="277" spans="1:26" x14ac:dyDescent="0.3">
      <c r="A277" s="60" t="s">
        <v>24</v>
      </c>
      <c r="B277" s="60">
        <v>905300</v>
      </c>
      <c r="C277" s="60" t="s">
        <v>203</v>
      </c>
      <c r="D277" s="70" t="s">
        <v>204</v>
      </c>
      <c r="E277" s="60">
        <v>141048</v>
      </c>
      <c r="F277" s="60" t="s">
        <v>218</v>
      </c>
      <c r="G277" s="60">
        <v>1505</v>
      </c>
      <c r="H277" s="60" t="s">
        <v>87</v>
      </c>
      <c r="I277" s="54">
        <v>0</v>
      </c>
      <c r="J277" s="55">
        <v>0</v>
      </c>
      <c r="K277" s="56">
        <v>0</v>
      </c>
      <c r="L277" s="55">
        <v>0</v>
      </c>
      <c r="M277" s="55">
        <v>0</v>
      </c>
      <c r="N277" s="55">
        <v>0</v>
      </c>
      <c r="O277" s="55">
        <v>1735.3796691000002</v>
      </c>
      <c r="P277" s="55">
        <v>0</v>
      </c>
      <c r="Q277" s="55">
        <v>0</v>
      </c>
      <c r="R277" s="55">
        <v>0</v>
      </c>
      <c r="S277" s="112">
        <f t="shared" si="12"/>
        <v>1735.3796691000002</v>
      </c>
      <c r="T277" s="51" t="s">
        <v>247</v>
      </c>
      <c r="U277" s="51">
        <v>1900</v>
      </c>
      <c r="V277" s="55">
        <v>0</v>
      </c>
      <c r="W277" s="55">
        <v>0</v>
      </c>
      <c r="X277" s="112">
        <f t="shared" si="13"/>
        <v>0</v>
      </c>
      <c r="Y277" s="55">
        <f t="shared" si="14"/>
        <v>1735.3796691000002</v>
      </c>
      <c r="Z277" s="3"/>
    </row>
    <row r="278" spans="1:26" x14ac:dyDescent="0.3">
      <c r="A278" s="60" t="s">
        <v>24</v>
      </c>
      <c r="B278" s="60">
        <v>905300</v>
      </c>
      <c r="C278" s="60" t="s">
        <v>203</v>
      </c>
      <c r="D278" s="62" t="s">
        <v>204</v>
      </c>
      <c r="E278" s="60">
        <v>141049</v>
      </c>
      <c r="F278" s="60" t="s">
        <v>219</v>
      </c>
      <c r="G278" s="60">
        <v>1505</v>
      </c>
      <c r="H278" s="60" t="s">
        <v>87</v>
      </c>
      <c r="I278" s="54">
        <v>0</v>
      </c>
      <c r="J278" s="55">
        <v>0</v>
      </c>
      <c r="K278" s="56">
        <v>0</v>
      </c>
      <c r="L278" s="55">
        <v>0</v>
      </c>
      <c r="M278" s="55">
        <v>0</v>
      </c>
      <c r="N278" s="55">
        <v>0</v>
      </c>
      <c r="O278" s="55">
        <v>1735.3796691000002</v>
      </c>
      <c r="P278" s="55">
        <v>0</v>
      </c>
      <c r="Q278" s="55">
        <v>0</v>
      </c>
      <c r="R278" s="55">
        <v>0</v>
      </c>
      <c r="S278" s="112">
        <f t="shared" si="12"/>
        <v>1735.3796691000002</v>
      </c>
      <c r="T278" s="51" t="s">
        <v>247</v>
      </c>
      <c r="U278" s="51">
        <v>1900</v>
      </c>
      <c r="V278" s="55">
        <v>0</v>
      </c>
      <c r="W278" s="55">
        <v>0</v>
      </c>
      <c r="X278" s="112">
        <f t="shared" si="13"/>
        <v>0</v>
      </c>
      <c r="Y278" s="55">
        <f t="shared" si="14"/>
        <v>1735.3796691000002</v>
      </c>
      <c r="Z278" s="3"/>
    </row>
    <row r="279" spans="1:26" x14ac:dyDescent="0.3">
      <c r="A279" s="60" t="s">
        <v>24</v>
      </c>
      <c r="B279" s="60">
        <v>905300</v>
      </c>
      <c r="C279" s="60" t="s">
        <v>203</v>
      </c>
      <c r="D279" s="62" t="s">
        <v>204</v>
      </c>
      <c r="E279" s="60">
        <v>141031</v>
      </c>
      <c r="F279" s="60" t="s">
        <v>216</v>
      </c>
      <c r="G279" s="60">
        <v>1505</v>
      </c>
      <c r="H279" s="60" t="s">
        <v>87</v>
      </c>
      <c r="I279" s="54">
        <v>0</v>
      </c>
      <c r="J279" s="55">
        <v>0</v>
      </c>
      <c r="K279" s="56">
        <v>0</v>
      </c>
      <c r="L279" s="55">
        <v>0</v>
      </c>
      <c r="M279" s="55">
        <v>3390.1620265236065</v>
      </c>
      <c r="N279" s="55">
        <v>22.9379835309933</v>
      </c>
      <c r="O279" s="55">
        <v>1735.3796691000002</v>
      </c>
      <c r="P279" s="55">
        <v>0</v>
      </c>
      <c r="Q279" s="55">
        <v>0</v>
      </c>
      <c r="R279" s="55">
        <v>0</v>
      </c>
      <c r="S279" s="112">
        <f t="shared" si="12"/>
        <v>5148.4796791545996</v>
      </c>
      <c r="T279" s="51" t="s">
        <v>247</v>
      </c>
      <c r="U279" s="51">
        <v>1900</v>
      </c>
      <c r="V279" s="55">
        <v>0</v>
      </c>
      <c r="W279" s="55">
        <v>0</v>
      </c>
      <c r="X279" s="112">
        <f t="shared" si="13"/>
        <v>0</v>
      </c>
      <c r="Y279" s="55">
        <f t="shared" si="14"/>
        <v>5148.4796791545996</v>
      </c>
      <c r="Z279" s="3"/>
    </row>
    <row r="280" spans="1:26" x14ac:dyDescent="0.3">
      <c r="A280" s="60" t="s">
        <v>24</v>
      </c>
      <c r="B280" s="60">
        <v>905300</v>
      </c>
      <c r="C280" s="60" t="s">
        <v>203</v>
      </c>
      <c r="D280" s="61" t="s">
        <v>204</v>
      </c>
      <c r="E280" s="60">
        <v>231048</v>
      </c>
      <c r="F280" s="60" t="s">
        <v>332</v>
      </c>
      <c r="G280" s="60">
        <v>4040</v>
      </c>
      <c r="H280" s="60" t="s">
        <v>87</v>
      </c>
      <c r="I280" s="54">
        <v>0</v>
      </c>
      <c r="J280" s="55">
        <v>0</v>
      </c>
      <c r="K280" s="56">
        <v>0</v>
      </c>
      <c r="L280" s="55">
        <v>0</v>
      </c>
      <c r="M280" s="55">
        <v>0</v>
      </c>
      <c r="N280" s="55">
        <v>0</v>
      </c>
      <c r="O280" s="55">
        <v>1735.3796691000002</v>
      </c>
      <c r="P280" s="55">
        <v>0</v>
      </c>
      <c r="Q280" s="55">
        <v>0</v>
      </c>
      <c r="R280" s="55">
        <v>0</v>
      </c>
      <c r="S280" s="112">
        <f t="shared" si="12"/>
        <v>1735.3796691000002</v>
      </c>
      <c r="T280" s="51" t="s">
        <v>247</v>
      </c>
      <c r="U280" s="51">
        <v>1900</v>
      </c>
      <c r="V280" s="55">
        <v>0</v>
      </c>
      <c r="W280" s="55">
        <v>0</v>
      </c>
      <c r="X280" s="112">
        <f t="shared" si="13"/>
        <v>0</v>
      </c>
      <c r="Y280" s="55">
        <f t="shared" si="14"/>
        <v>1735.3796691000002</v>
      </c>
      <c r="Z280" s="3"/>
    </row>
    <row r="281" spans="1:26" x14ac:dyDescent="0.3">
      <c r="A281" s="60" t="s">
        <v>24</v>
      </c>
      <c r="B281" s="60">
        <v>905300</v>
      </c>
      <c r="C281" s="60" t="s">
        <v>203</v>
      </c>
      <c r="D281" s="62" t="s">
        <v>204</v>
      </c>
      <c r="E281" s="60">
        <v>231045</v>
      </c>
      <c r="F281" s="60" t="s">
        <v>329</v>
      </c>
      <c r="G281" s="60">
        <v>4040</v>
      </c>
      <c r="H281" s="60" t="s">
        <v>87</v>
      </c>
      <c r="I281" s="54">
        <v>0</v>
      </c>
      <c r="J281" s="55">
        <v>0</v>
      </c>
      <c r="K281" s="56">
        <v>0</v>
      </c>
      <c r="L281" s="55">
        <v>0</v>
      </c>
      <c r="M281" s="55">
        <v>0</v>
      </c>
      <c r="N281" s="55">
        <v>0</v>
      </c>
      <c r="O281" s="55">
        <v>1735.3796691000002</v>
      </c>
      <c r="P281" s="55">
        <v>0</v>
      </c>
      <c r="Q281" s="55">
        <v>0</v>
      </c>
      <c r="R281" s="55">
        <v>0</v>
      </c>
      <c r="S281" s="112">
        <f t="shared" si="12"/>
        <v>1735.3796691000002</v>
      </c>
      <c r="T281" s="51" t="s">
        <v>247</v>
      </c>
      <c r="U281" s="51">
        <v>1900</v>
      </c>
      <c r="V281" s="55">
        <v>0</v>
      </c>
      <c r="W281" s="55">
        <v>0</v>
      </c>
      <c r="X281" s="112">
        <f t="shared" si="13"/>
        <v>0</v>
      </c>
      <c r="Y281" s="55">
        <f t="shared" si="14"/>
        <v>1735.3796691000002</v>
      </c>
      <c r="Z281" s="3"/>
    </row>
    <row r="282" spans="1:26" x14ac:dyDescent="0.3">
      <c r="A282" s="60" t="s">
        <v>24</v>
      </c>
      <c r="B282" s="60">
        <v>905300</v>
      </c>
      <c r="C282" s="60" t="s">
        <v>203</v>
      </c>
      <c r="D282" s="61" t="s">
        <v>204</v>
      </c>
      <c r="E282" s="60">
        <v>231046</v>
      </c>
      <c r="F282" s="60" t="s">
        <v>330</v>
      </c>
      <c r="G282" s="60">
        <v>4040</v>
      </c>
      <c r="H282" s="60" t="s">
        <v>87</v>
      </c>
      <c r="I282" s="54">
        <v>0</v>
      </c>
      <c r="J282" s="55">
        <v>0</v>
      </c>
      <c r="K282" s="56">
        <v>0</v>
      </c>
      <c r="L282" s="55">
        <v>0</v>
      </c>
      <c r="M282" s="55">
        <v>0</v>
      </c>
      <c r="N282" s="55">
        <v>0</v>
      </c>
      <c r="O282" s="55">
        <v>1735.3796691000002</v>
      </c>
      <c r="P282" s="55">
        <v>0</v>
      </c>
      <c r="Q282" s="55">
        <v>0</v>
      </c>
      <c r="R282" s="55">
        <v>0</v>
      </c>
      <c r="S282" s="112">
        <f t="shared" si="12"/>
        <v>1735.3796691000002</v>
      </c>
      <c r="T282" s="51" t="s">
        <v>247</v>
      </c>
      <c r="U282" s="51">
        <v>1900</v>
      </c>
      <c r="V282" s="55">
        <v>0</v>
      </c>
      <c r="W282" s="55">
        <v>0</v>
      </c>
      <c r="X282" s="112">
        <f t="shared" si="13"/>
        <v>0</v>
      </c>
      <c r="Y282" s="55">
        <f t="shared" si="14"/>
        <v>1735.3796691000002</v>
      </c>
      <c r="Z282" s="3"/>
    </row>
    <row r="283" spans="1:26" x14ac:dyDescent="0.3">
      <c r="A283" s="60" t="s">
        <v>24</v>
      </c>
      <c r="B283" s="60">
        <v>905300</v>
      </c>
      <c r="C283" s="60" t="s">
        <v>203</v>
      </c>
      <c r="D283" s="62" t="s">
        <v>204</v>
      </c>
      <c r="E283" s="60">
        <v>231047</v>
      </c>
      <c r="F283" s="60" t="s">
        <v>331</v>
      </c>
      <c r="G283" s="60">
        <v>4040</v>
      </c>
      <c r="H283" s="60" t="s">
        <v>87</v>
      </c>
      <c r="I283" s="54">
        <v>0</v>
      </c>
      <c r="J283" s="55">
        <v>0</v>
      </c>
      <c r="K283" s="56">
        <v>0</v>
      </c>
      <c r="L283" s="55">
        <v>0</v>
      </c>
      <c r="M283" s="55">
        <v>0</v>
      </c>
      <c r="N283" s="55">
        <v>0</v>
      </c>
      <c r="O283" s="55">
        <v>1735.3796691000002</v>
      </c>
      <c r="P283" s="55">
        <v>0</v>
      </c>
      <c r="Q283" s="55">
        <v>0</v>
      </c>
      <c r="R283" s="55">
        <v>0</v>
      </c>
      <c r="S283" s="112">
        <f t="shared" si="12"/>
        <v>1735.3796691000002</v>
      </c>
      <c r="T283" s="51" t="s">
        <v>247</v>
      </c>
      <c r="U283" s="51">
        <v>1900</v>
      </c>
      <c r="V283" s="55">
        <v>0</v>
      </c>
      <c r="W283" s="55">
        <v>0</v>
      </c>
      <c r="X283" s="112">
        <f t="shared" si="13"/>
        <v>0</v>
      </c>
      <c r="Y283" s="55">
        <f t="shared" si="14"/>
        <v>1735.3796691000002</v>
      </c>
      <c r="Z283" s="3"/>
    </row>
    <row r="284" spans="1:26" x14ac:dyDescent="0.3">
      <c r="A284" s="60" t="s">
        <v>24</v>
      </c>
      <c r="B284" s="60">
        <v>905300</v>
      </c>
      <c r="C284" s="60" t="s">
        <v>203</v>
      </c>
      <c r="D284" s="61" t="s">
        <v>204</v>
      </c>
      <c r="E284" s="60">
        <v>241031</v>
      </c>
      <c r="F284" s="60" t="s">
        <v>831</v>
      </c>
      <c r="G284" s="60">
        <v>4040</v>
      </c>
      <c r="H284" s="60" t="s">
        <v>87</v>
      </c>
      <c r="I284" s="54">
        <v>0</v>
      </c>
      <c r="J284" s="55">
        <v>0</v>
      </c>
      <c r="K284" s="56">
        <v>0</v>
      </c>
      <c r="L284" s="55">
        <v>0</v>
      </c>
      <c r="M284" s="55">
        <v>0</v>
      </c>
      <c r="N284" s="55">
        <v>0</v>
      </c>
      <c r="O284" s="55">
        <v>1735.3796691000002</v>
      </c>
      <c r="P284" s="55">
        <v>0</v>
      </c>
      <c r="Q284" s="55">
        <v>0</v>
      </c>
      <c r="R284" s="55">
        <v>202.70568003708226</v>
      </c>
      <c r="S284" s="112">
        <f t="shared" si="12"/>
        <v>1938.0853491370824</v>
      </c>
      <c r="T284" s="51" t="s">
        <v>81</v>
      </c>
      <c r="U284" s="51">
        <v>2034</v>
      </c>
      <c r="V284" s="55">
        <v>2409.1584828425839</v>
      </c>
      <c r="W284" s="55">
        <v>0</v>
      </c>
      <c r="X284" s="112">
        <f t="shared" si="13"/>
        <v>2409.1584828425839</v>
      </c>
      <c r="Y284" s="55">
        <f t="shared" si="14"/>
        <v>4347.2438319796665</v>
      </c>
      <c r="Z284" s="3"/>
    </row>
    <row r="285" spans="1:26" x14ac:dyDescent="0.3">
      <c r="A285" s="60" t="s">
        <v>24</v>
      </c>
      <c r="B285" s="60">
        <v>905300</v>
      </c>
      <c r="C285" s="60" t="s">
        <v>203</v>
      </c>
      <c r="D285" s="62" t="s">
        <v>204</v>
      </c>
      <c r="E285" s="60">
        <v>241032</v>
      </c>
      <c r="F285" s="60" t="s">
        <v>832</v>
      </c>
      <c r="G285" s="60">
        <v>4040</v>
      </c>
      <c r="H285" s="60" t="s">
        <v>87</v>
      </c>
      <c r="I285" s="54">
        <v>0</v>
      </c>
      <c r="J285" s="55">
        <v>0</v>
      </c>
      <c r="K285" s="56">
        <v>0</v>
      </c>
      <c r="L285" s="55">
        <v>0</v>
      </c>
      <c r="M285" s="55">
        <v>0</v>
      </c>
      <c r="N285" s="55">
        <v>0</v>
      </c>
      <c r="O285" s="55">
        <v>1735.3796691000002</v>
      </c>
      <c r="P285" s="55">
        <v>0</v>
      </c>
      <c r="Q285" s="55">
        <v>0</v>
      </c>
      <c r="R285" s="55">
        <v>202.70568003708226</v>
      </c>
      <c r="S285" s="112">
        <f t="shared" si="12"/>
        <v>1938.0853491370824</v>
      </c>
      <c r="T285" s="51" t="s">
        <v>81</v>
      </c>
      <c r="U285" s="51">
        <v>2034</v>
      </c>
      <c r="V285" s="55">
        <v>2409.1584828425839</v>
      </c>
      <c r="W285" s="55">
        <v>0</v>
      </c>
      <c r="X285" s="112">
        <f t="shared" si="13"/>
        <v>2409.1584828425839</v>
      </c>
      <c r="Y285" s="55">
        <f t="shared" si="14"/>
        <v>4347.2438319796665</v>
      </c>
      <c r="Z285" s="3"/>
    </row>
    <row r="286" spans="1:26" x14ac:dyDescent="0.3">
      <c r="A286" s="60" t="s">
        <v>24</v>
      </c>
      <c r="B286" s="60">
        <v>905300</v>
      </c>
      <c r="C286" s="60" t="s">
        <v>203</v>
      </c>
      <c r="D286" s="62" t="s">
        <v>204</v>
      </c>
      <c r="E286" s="60">
        <v>121005</v>
      </c>
      <c r="F286" s="60" t="s">
        <v>210</v>
      </c>
      <c r="G286" s="60">
        <v>1505</v>
      </c>
      <c r="H286" s="60" t="s">
        <v>87</v>
      </c>
      <c r="I286" s="54">
        <v>0</v>
      </c>
      <c r="J286" s="55">
        <v>0</v>
      </c>
      <c r="K286" s="56">
        <v>0</v>
      </c>
      <c r="L286" s="55">
        <v>0</v>
      </c>
      <c r="M286" s="55">
        <v>0</v>
      </c>
      <c r="N286" s="55">
        <v>0</v>
      </c>
      <c r="O286" s="55">
        <v>1735.3796691000002</v>
      </c>
      <c r="P286" s="55">
        <v>0</v>
      </c>
      <c r="Q286" s="55">
        <v>0</v>
      </c>
      <c r="R286" s="55">
        <v>0</v>
      </c>
      <c r="S286" s="112">
        <f t="shared" si="12"/>
        <v>1735.3796691000002</v>
      </c>
      <c r="T286" s="51" t="s">
        <v>247</v>
      </c>
      <c r="U286" s="51">
        <v>1900</v>
      </c>
      <c r="V286" s="55">
        <v>0</v>
      </c>
      <c r="W286" s="55">
        <v>0</v>
      </c>
      <c r="X286" s="112">
        <f t="shared" si="13"/>
        <v>0</v>
      </c>
      <c r="Y286" s="55">
        <f t="shared" si="14"/>
        <v>1735.3796691000002</v>
      </c>
      <c r="Z286" s="3"/>
    </row>
    <row r="287" spans="1:26" x14ac:dyDescent="0.3">
      <c r="A287" s="60" t="s">
        <v>24</v>
      </c>
      <c r="B287" s="60">
        <v>900550</v>
      </c>
      <c r="C287" s="60" t="s">
        <v>183</v>
      </c>
      <c r="D287" s="62" t="s">
        <v>184</v>
      </c>
      <c r="E287" s="60">
        <v>181045</v>
      </c>
      <c r="F287" s="60"/>
      <c r="G287" s="60">
        <v>1202</v>
      </c>
      <c r="H287" s="60" t="s">
        <v>50</v>
      </c>
      <c r="I287" s="54">
        <v>1747</v>
      </c>
      <c r="J287" s="55">
        <v>4606.6442125200001</v>
      </c>
      <c r="K287" s="56">
        <v>0.76777403542</v>
      </c>
      <c r="L287" s="55">
        <v>0</v>
      </c>
      <c r="M287" s="55">
        <v>0</v>
      </c>
      <c r="N287" s="55">
        <v>0</v>
      </c>
      <c r="O287" s="55">
        <v>1735.3796691000002</v>
      </c>
      <c r="P287" s="55">
        <v>0</v>
      </c>
      <c r="Q287" s="55">
        <v>0</v>
      </c>
      <c r="R287" s="55">
        <v>273.0152303388922</v>
      </c>
      <c r="S287" s="112">
        <f t="shared" si="12"/>
        <v>6615.039111958893</v>
      </c>
      <c r="T287" s="51" t="s">
        <v>81</v>
      </c>
      <c r="U287" s="51">
        <v>2029</v>
      </c>
      <c r="V287" s="55">
        <v>3244.788</v>
      </c>
      <c r="W287" s="55">
        <v>0</v>
      </c>
      <c r="X287" s="112">
        <f t="shared" si="13"/>
        <v>3244.788</v>
      </c>
      <c r="Y287" s="55">
        <f t="shared" si="14"/>
        <v>9859.8271119588935</v>
      </c>
      <c r="Z287" s="3"/>
    </row>
    <row r="288" spans="1:26" x14ac:dyDescent="0.3">
      <c r="A288" s="60" t="s">
        <v>24</v>
      </c>
      <c r="B288" s="60">
        <v>901000</v>
      </c>
      <c r="C288" s="60" t="s">
        <v>185</v>
      </c>
      <c r="D288" s="62" t="s">
        <v>186</v>
      </c>
      <c r="E288" s="60">
        <v>171003</v>
      </c>
      <c r="F288" s="60"/>
      <c r="G288" s="60">
        <v>1212</v>
      </c>
      <c r="H288" s="60" t="s">
        <v>50</v>
      </c>
      <c r="I288" s="54">
        <v>2455</v>
      </c>
      <c r="J288" s="55">
        <v>4606.6442125200001</v>
      </c>
      <c r="K288" s="56">
        <v>0.76777403542</v>
      </c>
      <c r="L288" s="55">
        <v>0</v>
      </c>
      <c r="M288" s="55">
        <v>0</v>
      </c>
      <c r="N288" s="55">
        <v>0</v>
      </c>
      <c r="O288" s="55">
        <v>1735.3796691000002</v>
      </c>
      <c r="P288" s="55">
        <v>0</v>
      </c>
      <c r="Q288" s="55">
        <v>0</v>
      </c>
      <c r="R288" s="55">
        <v>229.25943046692004</v>
      </c>
      <c r="S288" s="112">
        <f t="shared" si="12"/>
        <v>6571.28331208692</v>
      </c>
      <c r="T288" s="51" t="s">
        <v>81</v>
      </c>
      <c r="U288" s="51">
        <v>1900</v>
      </c>
      <c r="V288" s="55">
        <v>2724.75</v>
      </c>
      <c r="W288" s="55">
        <v>103.8</v>
      </c>
      <c r="X288" s="112">
        <f t="shared" si="13"/>
        <v>2828.55</v>
      </c>
      <c r="Y288" s="55">
        <f t="shared" si="14"/>
        <v>9399.8333120869211</v>
      </c>
      <c r="Z288" s="3"/>
    </row>
    <row r="289" spans="1:26" x14ac:dyDescent="0.3">
      <c r="A289" s="60" t="s">
        <v>24</v>
      </c>
      <c r="B289" s="60">
        <v>903300</v>
      </c>
      <c r="C289" s="60" t="s">
        <v>187</v>
      </c>
      <c r="D289" s="62" t="s">
        <v>188</v>
      </c>
      <c r="E289" s="60">
        <v>101034</v>
      </c>
      <c r="F289" s="60"/>
      <c r="G289" s="60">
        <v>1212</v>
      </c>
      <c r="H289" s="60" t="s">
        <v>50</v>
      </c>
      <c r="I289" s="54">
        <v>1074</v>
      </c>
      <c r="J289" s="55">
        <v>4606.6442125200001</v>
      </c>
      <c r="K289" s="56">
        <v>0.76777403542</v>
      </c>
      <c r="L289" s="55">
        <v>0</v>
      </c>
      <c r="M289" s="55">
        <v>0</v>
      </c>
      <c r="N289" s="55">
        <v>0</v>
      </c>
      <c r="O289" s="55">
        <v>1735.3796691000002</v>
      </c>
      <c r="P289" s="55">
        <v>0</v>
      </c>
      <c r="Q289" s="55">
        <v>0</v>
      </c>
      <c r="R289" s="55">
        <v>0</v>
      </c>
      <c r="S289" s="112">
        <f t="shared" si="12"/>
        <v>6342.0238816199999</v>
      </c>
      <c r="T289" s="51" t="s">
        <v>807</v>
      </c>
      <c r="U289" s="51">
        <v>2017</v>
      </c>
      <c r="V289" s="55">
        <v>0</v>
      </c>
      <c r="W289" s="55">
        <v>0</v>
      </c>
      <c r="X289" s="112">
        <f t="shared" si="13"/>
        <v>0</v>
      </c>
      <c r="Y289" s="55">
        <f t="shared" si="14"/>
        <v>6342.0238816199999</v>
      </c>
      <c r="Z289" s="3"/>
    </row>
    <row r="290" spans="1:26" x14ac:dyDescent="0.3">
      <c r="A290" s="60" t="s">
        <v>24</v>
      </c>
      <c r="B290" s="60">
        <v>903300</v>
      </c>
      <c r="C290" s="60" t="s">
        <v>187</v>
      </c>
      <c r="D290" s="62" t="s">
        <v>188</v>
      </c>
      <c r="E290" s="60">
        <v>121011</v>
      </c>
      <c r="F290" s="60"/>
      <c r="G290" s="60">
        <v>1210</v>
      </c>
      <c r="H290" s="60" t="s">
        <v>50</v>
      </c>
      <c r="I290" s="54">
        <v>9663</v>
      </c>
      <c r="J290" s="55">
        <v>5553.2149411200007</v>
      </c>
      <c r="K290" s="56">
        <v>0.92553582352000008</v>
      </c>
      <c r="L290" s="55">
        <v>3390.2377215537604</v>
      </c>
      <c r="M290" s="55">
        <v>0</v>
      </c>
      <c r="N290" s="55">
        <v>0</v>
      </c>
      <c r="O290" s="55">
        <v>1735.3796691000002</v>
      </c>
      <c r="P290" s="55">
        <v>222.90088458777831</v>
      </c>
      <c r="Q290" s="55">
        <v>0</v>
      </c>
      <c r="R290" s="55">
        <v>0</v>
      </c>
      <c r="S290" s="112">
        <f t="shared" si="12"/>
        <v>10901.733216361539</v>
      </c>
      <c r="T290" s="51" t="s">
        <v>76</v>
      </c>
      <c r="U290" s="51">
        <v>2017</v>
      </c>
      <c r="V290" s="55">
        <v>0</v>
      </c>
      <c r="W290" s="55">
        <v>0</v>
      </c>
      <c r="X290" s="112">
        <f t="shared" si="13"/>
        <v>0</v>
      </c>
      <c r="Y290" s="55">
        <f t="shared" si="14"/>
        <v>10901.733216361539</v>
      </c>
      <c r="Z290" s="3"/>
    </row>
    <row r="291" spans="1:26" x14ac:dyDescent="0.3">
      <c r="A291" s="60" t="s">
        <v>24</v>
      </c>
      <c r="B291" s="60">
        <v>903300</v>
      </c>
      <c r="C291" s="60" t="s">
        <v>187</v>
      </c>
      <c r="D291" s="62" t="s">
        <v>188</v>
      </c>
      <c r="E291" s="60">
        <v>121056</v>
      </c>
      <c r="F291" s="60"/>
      <c r="G291" s="60">
        <v>1206</v>
      </c>
      <c r="H291" s="60" t="s">
        <v>50</v>
      </c>
      <c r="I291" s="54">
        <v>483</v>
      </c>
      <c r="J291" s="55">
        <v>4922.1677887200003</v>
      </c>
      <c r="K291" s="56">
        <v>0.82036129812000003</v>
      </c>
      <c r="L291" s="55">
        <v>0</v>
      </c>
      <c r="M291" s="55">
        <v>0</v>
      </c>
      <c r="N291" s="55">
        <v>0</v>
      </c>
      <c r="O291" s="55">
        <v>1735.3796691000002</v>
      </c>
      <c r="P291" s="55">
        <v>648.23259526112304</v>
      </c>
      <c r="Q291" s="55">
        <v>0</v>
      </c>
      <c r="R291" s="55">
        <v>0</v>
      </c>
      <c r="S291" s="112">
        <f t="shared" si="12"/>
        <v>7305.7800530811237</v>
      </c>
      <c r="T291" s="51" t="s">
        <v>76</v>
      </c>
      <c r="U291" s="51">
        <v>2017</v>
      </c>
      <c r="V291" s="55">
        <v>0</v>
      </c>
      <c r="W291" s="55">
        <v>0</v>
      </c>
      <c r="X291" s="112">
        <f t="shared" si="13"/>
        <v>0</v>
      </c>
      <c r="Y291" s="55">
        <f t="shared" si="14"/>
        <v>7305.7800530811237</v>
      </c>
      <c r="Z291" s="3"/>
    </row>
    <row r="292" spans="1:26" x14ac:dyDescent="0.3">
      <c r="A292" s="60" t="s">
        <v>24</v>
      </c>
      <c r="B292" s="60">
        <v>903300</v>
      </c>
      <c r="C292" s="60" t="s">
        <v>187</v>
      </c>
      <c r="D292" s="62" t="s">
        <v>188</v>
      </c>
      <c r="E292" s="60">
        <v>121057</v>
      </c>
      <c r="F292" s="60"/>
      <c r="G292" s="60">
        <v>1210</v>
      </c>
      <c r="H292" s="60" t="s">
        <v>50</v>
      </c>
      <c r="I292" s="54">
        <v>14551</v>
      </c>
      <c r="J292" s="55">
        <v>5553.2149411200007</v>
      </c>
      <c r="K292" s="56">
        <v>0.92553582352000008</v>
      </c>
      <c r="L292" s="55">
        <v>7914.2568269195208</v>
      </c>
      <c r="M292" s="55">
        <v>0</v>
      </c>
      <c r="N292" s="55">
        <v>0</v>
      </c>
      <c r="O292" s="55">
        <v>1735.3796691000002</v>
      </c>
      <c r="P292" s="55">
        <v>0</v>
      </c>
      <c r="Q292" s="55">
        <v>0</v>
      </c>
      <c r="R292" s="55">
        <v>0</v>
      </c>
      <c r="S292" s="112">
        <f t="shared" si="12"/>
        <v>15202.851437139521</v>
      </c>
      <c r="T292" s="51" t="s">
        <v>807</v>
      </c>
      <c r="U292" s="51">
        <v>2017</v>
      </c>
      <c r="V292" s="55">
        <v>0</v>
      </c>
      <c r="W292" s="55">
        <v>0</v>
      </c>
      <c r="X292" s="112">
        <f t="shared" si="13"/>
        <v>0</v>
      </c>
      <c r="Y292" s="55">
        <f t="shared" si="14"/>
        <v>15202.851437139521</v>
      </c>
      <c r="Z292" s="3"/>
    </row>
    <row r="293" spans="1:26" x14ac:dyDescent="0.3">
      <c r="A293" s="60" t="s">
        <v>24</v>
      </c>
      <c r="B293" s="60">
        <v>903300</v>
      </c>
      <c r="C293" s="60" t="s">
        <v>187</v>
      </c>
      <c r="D293" s="61" t="s">
        <v>188</v>
      </c>
      <c r="E293" s="60">
        <v>131002</v>
      </c>
      <c r="F293" s="60"/>
      <c r="G293" s="60">
        <v>1206</v>
      </c>
      <c r="H293" s="60" t="s">
        <v>50</v>
      </c>
      <c r="I293" s="54">
        <v>13062</v>
      </c>
      <c r="J293" s="55">
        <v>4922.1677887200003</v>
      </c>
      <c r="K293" s="56">
        <v>0.82036129812000003</v>
      </c>
      <c r="L293" s="55">
        <v>5793.3914873234398</v>
      </c>
      <c r="M293" s="55">
        <v>0</v>
      </c>
      <c r="N293" s="55">
        <v>0</v>
      </c>
      <c r="O293" s="55">
        <v>1735.3796691000002</v>
      </c>
      <c r="P293" s="55">
        <v>0</v>
      </c>
      <c r="Q293" s="55">
        <v>260.27999999999997</v>
      </c>
      <c r="R293" s="55">
        <v>0</v>
      </c>
      <c r="S293" s="112">
        <f t="shared" si="12"/>
        <v>12711.218945143439</v>
      </c>
      <c r="T293" s="51" t="s">
        <v>807</v>
      </c>
      <c r="U293" s="51">
        <v>2018</v>
      </c>
      <c r="V293" s="55">
        <v>0</v>
      </c>
      <c r="W293" s="55">
        <v>0</v>
      </c>
      <c r="X293" s="112">
        <f t="shared" si="13"/>
        <v>0</v>
      </c>
      <c r="Y293" s="55">
        <f t="shared" si="14"/>
        <v>12711.218945143439</v>
      </c>
      <c r="Z293" s="3"/>
    </row>
    <row r="294" spans="1:26" x14ac:dyDescent="0.3">
      <c r="A294" s="60" t="s">
        <v>24</v>
      </c>
      <c r="B294" s="60">
        <v>903300</v>
      </c>
      <c r="C294" s="60" t="s">
        <v>187</v>
      </c>
      <c r="D294" s="62" t="s">
        <v>188</v>
      </c>
      <c r="E294" s="60">
        <v>141002</v>
      </c>
      <c r="F294" s="60"/>
      <c r="G294" s="60">
        <v>1204</v>
      </c>
      <c r="H294" s="60" t="s">
        <v>50</v>
      </c>
      <c r="I294" s="54">
        <v>34</v>
      </c>
      <c r="J294" s="55">
        <v>6878.4139611600003</v>
      </c>
      <c r="K294" s="56">
        <v>1.1464023268600001</v>
      </c>
      <c r="L294" s="55">
        <v>0</v>
      </c>
      <c r="M294" s="55">
        <v>0</v>
      </c>
      <c r="N294" s="55">
        <v>0</v>
      </c>
      <c r="O294" s="55">
        <v>1735.3796691000002</v>
      </c>
      <c r="P294" s="55">
        <v>0</v>
      </c>
      <c r="Q294" s="55">
        <v>0</v>
      </c>
      <c r="R294" s="55">
        <v>318.86711643227625</v>
      </c>
      <c r="S294" s="112">
        <f t="shared" si="12"/>
        <v>8932.660746692276</v>
      </c>
      <c r="T294" s="51" t="s">
        <v>81</v>
      </c>
      <c r="U294" s="51">
        <v>2025</v>
      </c>
      <c r="V294" s="55">
        <v>3789.7380000000003</v>
      </c>
      <c r="W294" s="55">
        <v>0</v>
      </c>
      <c r="X294" s="112">
        <f t="shared" si="13"/>
        <v>3789.7380000000003</v>
      </c>
      <c r="Y294" s="55">
        <f t="shared" si="14"/>
        <v>12722.398746692277</v>
      </c>
      <c r="Z294" s="3"/>
    </row>
    <row r="295" spans="1:26" x14ac:dyDescent="0.3">
      <c r="A295" s="60" t="s">
        <v>24</v>
      </c>
      <c r="B295" s="60">
        <v>903300</v>
      </c>
      <c r="C295" s="60" t="s">
        <v>187</v>
      </c>
      <c r="D295" s="61" t="s">
        <v>188</v>
      </c>
      <c r="E295" s="60">
        <v>151008</v>
      </c>
      <c r="F295" s="60"/>
      <c r="G295" s="60">
        <v>1206</v>
      </c>
      <c r="H295" s="60" t="s">
        <v>50</v>
      </c>
      <c r="I295" s="54">
        <v>8995</v>
      </c>
      <c r="J295" s="55">
        <v>4922.1677887200003</v>
      </c>
      <c r="K295" s="56">
        <v>0.82036129812000003</v>
      </c>
      <c r="L295" s="55">
        <v>2456.9820878693999</v>
      </c>
      <c r="M295" s="55">
        <v>0</v>
      </c>
      <c r="N295" s="55">
        <v>0</v>
      </c>
      <c r="O295" s="55">
        <v>1735.3796691000002</v>
      </c>
      <c r="P295" s="55">
        <v>1189.0475292226038</v>
      </c>
      <c r="Q295" s="55">
        <v>0</v>
      </c>
      <c r="R295" s="55">
        <v>0</v>
      </c>
      <c r="S295" s="112">
        <f t="shared" si="12"/>
        <v>10303.577074912004</v>
      </c>
      <c r="T295" s="51" t="s">
        <v>807</v>
      </c>
      <c r="U295" s="51">
        <v>2020</v>
      </c>
      <c r="V295" s="55">
        <v>0</v>
      </c>
      <c r="W295" s="55">
        <v>0</v>
      </c>
      <c r="X295" s="112">
        <f t="shared" si="13"/>
        <v>0</v>
      </c>
      <c r="Y295" s="55">
        <f t="shared" si="14"/>
        <v>10303.577074912004</v>
      </c>
      <c r="Z295" s="3"/>
    </row>
    <row r="296" spans="1:26" x14ac:dyDescent="0.3">
      <c r="A296" s="60" t="s">
        <v>24</v>
      </c>
      <c r="B296" s="60">
        <v>903300</v>
      </c>
      <c r="C296" s="60" t="s">
        <v>187</v>
      </c>
      <c r="D296" s="62" t="s">
        <v>188</v>
      </c>
      <c r="E296" s="60">
        <v>151075</v>
      </c>
      <c r="F296" s="60"/>
      <c r="G296" s="60">
        <v>3007</v>
      </c>
      <c r="H296" s="60" t="s">
        <v>87</v>
      </c>
      <c r="I296" s="54">
        <v>0</v>
      </c>
      <c r="J296" s="55">
        <v>0</v>
      </c>
      <c r="K296" s="56">
        <v>0</v>
      </c>
      <c r="L296" s="55">
        <v>0</v>
      </c>
      <c r="M296" s="55">
        <v>0</v>
      </c>
      <c r="N296" s="55">
        <v>0</v>
      </c>
      <c r="O296" s="55">
        <v>532.183098524</v>
      </c>
      <c r="P296" s="55">
        <v>0</v>
      </c>
      <c r="Q296" s="55">
        <v>0</v>
      </c>
      <c r="R296" s="55">
        <v>0</v>
      </c>
      <c r="S296" s="112">
        <f t="shared" si="12"/>
        <v>532.183098524</v>
      </c>
      <c r="T296" s="51" t="s">
        <v>247</v>
      </c>
      <c r="U296" s="51">
        <v>1900</v>
      </c>
      <c r="V296" s="55">
        <v>0</v>
      </c>
      <c r="W296" s="55">
        <v>0</v>
      </c>
      <c r="X296" s="112">
        <f t="shared" si="13"/>
        <v>0</v>
      </c>
      <c r="Y296" s="55">
        <f t="shared" si="14"/>
        <v>532.183098524</v>
      </c>
      <c r="Z296" s="3"/>
    </row>
    <row r="297" spans="1:26" x14ac:dyDescent="0.3">
      <c r="A297" s="60" t="s">
        <v>24</v>
      </c>
      <c r="B297" s="60">
        <v>903300</v>
      </c>
      <c r="C297" s="60" t="s">
        <v>833</v>
      </c>
      <c r="D297" s="62" t="s">
        <v>834</v>
      </c>
      <c r="E297" s="60">
        <v>231015</v>
      </c>
      <c r="F297" s="60"/>
      <c r="G297" s="60">
        <v>1202</v>
      </c>
      <c r="H297" s="60" t="s">
        <v>50</v>
      </c>
      <c r="I297" s="54">
        <v>0</v>
      </c>
      <c r="J297" s="55">
        <v>4606.6442125200001</v>
      </c>
      <c r="K297" s="56">
        <v>0.76777403542</v>
      </c>
      <c r="L297" s="55">
        <v>0</v>
      </c>
      <c r="M297" s="55">
        <v>0</v>
      </c>
      <c r="N297" s="55">
        <v>0</v>
      </c>
      <c r="O297" s="55">
        <v>1735.3796691000002</v>
      </c>
      <c r="P297" s="55">
        <v>0</v>
      </c>
      <c r="Q297" s="55">
        <v>0</v>
      </c>
      <c r="R297" s="55">
        <v>275.55725654800005</v>
      </c>
      <c r="S297" s="112">
        <f t="shared" si="12"/>
        <v>6617.5811381680005</v>
      </c>
      <c r="T297" s="51" t="s">
        <v>81</v>
      </c>
      <c r="U297" s="51">
        <v>2034</v>
      </c>
      <c r="V297" s="55">
        <v>3275</v>
      </c>
      <c r="W297" s="55">
        <v>7756</v>
      </c>
      <c r="X297" s="112">
        <f t="shared" si="13"/>
        <v>11031</v>
      </c>
      <c r="Y297" s="55">
        <f t="shared" si="14"/>
        <v>17648.581138168</v>
      </c>
      <c r="Z297" s="3"/>
    </row>
    <row r="298" spans="1:26" x14ac:dyDescent="0.3">
      <c r="A298" s="60" t="s">
        <v>24</v>
      </c>
      <c r="B298" s="60">
        <v>903300</v>
      </c>
      <c r="C298" s="60" t="s">
        <v>187</v>
      </c>
      <c r="D298" s="62" t="s">
        <v>188</v>
      </c>
      <c r="E298" s="60">
        <v>231016</v>
      </c>
      <c r="F298" s="60"/>
      <c r="G298" s="60">
        <v>1226</v>
      </c>
      <c r="H298" s="60" t="s">
        <v>50</v>
      </c>
      <c r="I298" s="54">
        <v>0</v>
      </c>
      <c r="J298" s="55">
        <v>7572.5658287999986</v>
      </c>
      <c r="K298" s="56">
        <v>1.2620943047999997</v>
      </c>
      <c r="L298" s="55">
        <v>0</v>
      </c>
      <c r="M298" s="55">
        <v>0</v>
      </c>
      <c r="N298" s="55">
        <v>0</v>
      </c>
      <c r="O298" s="55">
        <v>1735.3796691000002</v>
      </c>
      <c r="P298" s="55">
        <v>0</v>
      </c>
      <c r="Q298" s="55">
        <v>0</v>
      </c>
      <c r="R298" s="55">
        <v>460.74856087232007</v>
      </c>
      <c r="S298" s="112">
        <f t="shared" si="12"/>
        <v>9768.6940587723184</v>
      </c>
      <c r="T298" s="51" t="s">
        <v>81</v>
      </c>
      <c r="U298" s="51">
        <v>2034</v>
      </c>
      <c r="V298" s="55">
        <v>5476</v>
      </c>
      <c r="W298" s="55">
        <v>27170</v>
      </c>
      <c r="X298" s="112">
        <f t="shared" si="13"/>
        <v>32646</v>
      </c>
      <c r="Y298" s="55">
        <f t="shared" si="14"/>
        <v>42414.694058772322</v>
      </c>
      <c r="Z298" s="3"/>
    </row>
    <row r="299" spans="1:26" x14ac:dyDescent="0.3">
      <c r="A299" s="60" t="s">
        <v>24</v>
      </c>
      <c r="B299" s="60">
        <v>903300</v>
      </c>
      <c r="C299" s="60" t="s">
        <v>187</v>
      </c>
      <c r="D299" s="62" t="s">
        <v>188</v>
      </c>
      <c r="E299" s="60" t="s">
        <v>189</v>
      </c>
      <c r="F299" s="60"/>
      <c r="G299" s="60">
        <v>3007</v>
      </c>
      <c r="H299" s="60" t="s">
        <v>87</v>
      </c>
      <c r="I299" s="54">
        <v>0</v>
      </c>
      <c r="J299" s="55">
        <v>0</v>
      </c>
      <c r="K299" s="56">
        <v>0</v>
      </c>
      <c r="L299" s="55">
        <v>0</v>
      </c>
      <c r="M299" s="55">
        <v>0</v>
      </c>
      <c r="N299" s="55">
        <v>0</v>
      </c>
      <c r="O299" s="55">
        <v>532.183098524</v>
      </c>
      <c r="P299" s="55">
        <v>0</v>
      </c>
      <c r="Q299" s="55">
        <v>0</v>
      </c>
      <c r="R299" s="55">
        <v>0</v>
      </c>
      <c r="S299" s="112">
        <f t="shared" si="12"/>
        <v>532.183098524</v>
      </c>
      <c r="T299" s="51" t="s">
        <v>247</v>
      </c>
      <c r="U299" s="51">
        <v>2009</v>
      </c>
      <c r="V299" s="55">
        <v>0</v>
      </c>
      <c r="W299" s="55">
        <v>0</v>
      </c>
      <c r="X299" s="112">
        <f t="shared" si="13"/>
        <v>0</v>
      </c>
      <c r="Y299" s="55">
        <f t="shared" si="14"/>
        <v>532.183098524</v>
      </c>
      <c r="Z299" s="3"/>
    </row>
    <row r="300" spans="1:26" x14ac:dyDescent="0.3">
      <c r="A300" s="60" t="s">
        <v>24</v>
      </c>
      <c r="B300" s="60">
        <v>903300</v>
      </c>
      <c r="C300" s="60" t="s">
        <v>187</v>
      </c>
      <c r="D300" s="62" t="s">
        <v>188</v>
      </c>
      <c r="E300" s="60" t="s">
        <v>190</v>
      </c>
      <c r="F300" s="60"/>
      <c r="G300" s="60">
        <v>3007</v>
      </c>
      <c r="H300" s="60" t="s">
        <v>87</v>
      </c>
      <c r="I300" s="54">
        <v>0</v>
      </c>
      <c r="J300" s="55">
        <v>0</v>
      </c>
      <c r="K300" s="56">
        <v>0</v>
      </c>
      <c r="L300" s="55">
        <v>0</v>
      </c>
      <c r="M300" s="55">
        <v>0</v>
      </c>
      <c r="N300" s="55">
        <v>0</v>
      </c>
      <c r="O300" s="55">
        <v>532.183098524</v>
      </c>
      <c r="P300" s="55">
        <v>0</v>
      </c>
      <c r="Q300" s="55">
        <v>0</v>
      </c>
      <c r="R300" s="55">
        <v>0</v>
      </c>
      <c r="S300" s="112">
        <f t="shared" si="12"/>
        <v>532.183098524</v>
      </c>
      <c r="T300" s="51" t="s">
        <v>247</v>
      </c>
      <c r="U300" s="51">
        <v>1900</v>
      </c>
      <c r="V300" s="55">
        <v>0</v>
      </c>
      <c r="W300" s="55">
        <v>0</v>
      </c>
      <c r="X300" s="112">
        <f t="shared" si="13"/>
        <v>0</v>
      </c>
      <c r="Y300" s="55">
        <f t="shared" si="14"/>
        <v>532.183098524</v>
      </c>
      <c r="Z300" s="3"/>
    </row>
    <row r="301" spans="1:26" x14ac:dyDescent="0.3">
      <c r="A301" s="60" t="s">
        <v>24</v>
      </c>
      <c r="B301" s="60">
        <v>903300</v>
      </c>
      <c r="C301" s="60" t="s">
        <v>187</v>
      </c>
      <c r="D301" s="62" t="s">
        <v>188</v>
      </c>
      <c r="E301" s="60">
        <v>181017</v>
      </c>
      <c r="F301" s="60"/>
      <c r="G301" s="60">
        <v>3007</v>
      </c>
      <c r="H301" s="60" t="s">
        <v>87</v>
      </c>
      <c r="I301" s="54">
        <v>0</v>
      </c>
      <c r="J301" s="55">
        <v>0</v>
      </c>
      <c r="K301" s="56">
        <v>0</v>
      </c>
      <c r="L301" s="55">
        <v>0</v>
      </c>
      <c r="M301" s="55">
        <v>0</v>
      </c>
      <c r="N301" s="55">
        <v>0</v>
      </c>
      <c r="O301" s="55">
        <v>532.183098524</v>
      </c>
      <c r="P301" s="55">
        <v>0</v>
      </c>
      <c r="Q301" s="55">
        <v>0</v>
      </c>
      <c r="R301" s="55">
        <v>0</v>
      </c>
      <c r="S301" s="112">
        <f t="shared" si="12"/>
        <v>532.183098524</v>
      </c>
      <c r="T301" s="51" t="s">
        <v>247</v>
      </c>
      <c r="U301" s="51">
        <v>1900</v>
      </c>
      <c r="V301" s="55">
        <v>0</v>
      </c>
      <c r="W301" s="55">
        <v>0</v>
      </c>
      <c r="X301" s="112">
        <f t="shared" si="13"/>
        <v>0</v>
      </c>
      <c r="Y301" s="55">
        <f t="shared" si="14"/>
        <v>532.183098524</v>
      </c>
      <c r="Z301" s="3"/>
    </row>
    <row r="302" spans="1:26" x14ac:dyDescent="0.3">
      <c r="A302" s="60" t="s">
        <v>24</v>
      </c>
      <c r="B302" s="60">
        <v>903300</v>
      </c>
      <c r="C302" s="60" t="s">
        <v>187</v>
      </c>
      <c r="D302" s="62" t="s">
        <v>188</v>
      </c>
      <c r="E302" s="60">
        <v>191033</v>
      </c>
      <c r="F302" s="60"/>
      <c r="G302" s="60">
        <v>1209</v>
      </c>
      <c r="H302" s="60" t="s">
        <v>50</v>
      </c>
      <c r="I302" s="54">
        <v>14464</v>
      </c>
      <c r="J302" s="55">
        <v>5427.0055106400005</v>
      </c>
      <c r="K302" s="56">
        <v>0.90450091844000002</v>
      </c>
      <c r="L302" s="55">
        <v>7655.6957736761606</v>
      </c>
      <c r="M302" s="55">
        <v>0</v>
      </c>
      <c r="N302" s="55">
        <v>0</v>
      </c>
      <c r="O302" s="55">
        <v>1735.3796691000002</v>
      </c>
      <c r="P302" s="55">
        <v>59.763280650346353</v>
      </c>
      <c r="Q302" s="55">
        <v>0</v>
      </c>
      <c r="R302" s="55">
        <v>844.72274722897168</v>
      </c>
      <c r="S302" s="112">
        <f t="shared" si="12"/>
        <v>15722.56698129548</v>
      </c>
      <c r="T302" s="51" t="s">
        <v>81</v>
      </c>
      <c r="U302" s="51">
        <v>2025</v>
      </c>
      <c r="V302" s="55">
        <v>10039.536</v>
      </c>
      <c r="W302" s="55">
        <v>0</v>
      </c>
      <c r="X302" s="112">
        <f t="shared" si="13"/>
        <v>10039.536</v>
      </c>
      <c r="Y302" s="55">
        <f t="shared" si="14"/>
        <v>25762.10298129548</v>
      </c>
      <c r="Z302" s="3"/>
    </row>
    <row r="303" spans="1:26" x14ac:dyDescent="0.3">
      <c r="A303" s="60" t="s">
        <v>24</v>
      </c>
      <c r="B303" s="60">
        <v>903300</v>
      </c>
      <c r="C303" s="60" t="s">
        <v>187</v>
      </c>
      <c r="D303" s="62" t="s">
        <v>188</v>
      </c>
      <c r="E303" s="60">
        <v>191034</v>
      </c>
      <c r="F303" s="60"/>
      <c r="G303" s="60">
        <v>1209</v>
      </c>
      <c r="H303" s="60" t="s">
        <v>50</v>
      </c>
      <c r="I303" s="54">
        <v>10331</v>
      </c>
      <c r="J303" s="55">
        <v>5427.0055106400005</v>
      </c>
      <c r="K303" s="56">
        <v>0.90450091844000002</v>
      </c>
      <c r="L303" s="55">
        <v>3917.39347776364</v>
      </c>
      <c r="M303" s="55">
        <v>0</v>
      </c>
      <c r="N303" s="55">
        <v>0</v>
      </c>
      <c r="O303" s="55">
        <v>1735.3796691000002</v>
      </c>
      <c r="P303" s="55">
        <v>0</v>
      </c>
      <c r="Q303" s="55">
        <v>0</v>
      </c>
      <c r="R303" s="55">
        <v>844.72274722897168</v>
      </c>
      <c r="S303" s="112">
        <f t="shared" si="12"/>
        <v>11924.501404732611</v>
      </c>
      <c r="T303" s="51" t="s">
        <v>81</v>
      </c>
      <c r="U303" s="51">
        <v>2025</v>
      </c>
      <c r="V303" s="55">
        <v>10039.536</v>
      </c>
      <c r="W303" s="55">
        <v>0</v>
      </c>
      <c r="X303" s="112">
        <f t="shared" si="13"/>
        <v>10039.536</v>
      </c>
      <c r="Y303" s="55">
        <f t="shared" si="14"/>
        <v>21964.037404732611</v>
      </c>
      <c r="Z303" s="3"/>
    </row>
    <row r="304" spans="1:26" x14ac:dyDescent="0.3">
      <c r="A304" s="60" t="s">
        <v>24</v>
      </c>
      <c r="B304" s="60">
        <v>903300</v>
      </c>
      <c r="C304" s="60" t="s">
        <v>187</v>
      </c>
      <c r="D304" s="62" t="s">
        <v>188</v>
      </c>
      <c r="E304" s="60">
        <v>191035</v>
      </c>
      <c r="F304" s="60"/>
      <c r="G304" s="60">
        <v>1210</v>
      </c>
      <c r="H304" s="60" t="s">
        <v>50</v>
      </c>
      <c r="I304" s="54">
        <v>13776</v>
      </c>
      <c r="J304" s="55">
        <v>5553.2149411200007</v>
      </c>
      <c r="K304" s="56">
        <v>0.92553582352000008</v>
      </c>
      <c r="L304" s="55">
        <v>7196.9665636915206</v>
      </c>
      <c r="M304" s="55">
        <v>0</v>
      </c>
      <c r="N304" s="55">
        <v>0</v>
      </c>
      <c r="O304" s="55">
        <v>1735.3796691000002</v>
      </c>
      <c r="P304" s="55">
        <v>0</v>
      </c>
      <c r="Q304" s="55">
        <v>0</v>
      </c>
      <c r="R304" s="55">
        <v>880.35621299297304</v>
      </c>
      <c r="S304" s="112">
        <f t="shared" si="12"/>
        <v>15365.917386904493</v>
      </c>
      <c r="T304" s="51" t="s">
        <v>81</v>
      </c>
      <c r="U304" s="51">
        <v>2025</v>
      </c>
      <c r="V304" s="55">
        <v>10463.040000000001</v>
      </c>
      <c r="W304" s="55">
        <v>0</v>
      </c>
      <c r="X304" s="112">
        <f t="shared" si="13"/>
        <v>10463.040000000001</v>
      </c>
      <c r="Y304" s="55">
        <f t="shared" si="14"/>
        <v>25828.957386904494</v>
      </c>
      <c r="Z304" s="3"/>
    </row>
    <row r="305" spans="1:26" x14ac:dyDescent="0.3">
      <c r="A305" s="60" t="s">
        <v>24</v>
      </c>
      <c r="B305" s="60">
        <v>903300</v>
      </c>
      <c r="C305" s="60" t="s">
        <v>187</v>
      </c>
      <c r="D305" s="62" t="s">
        <v>188</v>
      </c>
      <c r="E305" s="60">
        <v>191036</v>
      </c>
      <c r="F305" s="60"/>
      <c r="G305" s="60">
        <v>1210</v>
      </c>
      <c r="H305" s="60" t="s">
        <v>50</v>
      </c>
      <c r="I305" s="54">
        <v>11507</v>
      </c>
      <c r="J305" s="55">
        <v>5553.2149411200007</v>
      </c>
      <c r="K305" s="56">
        <v>0.92553582352000008</v>
      </c>
      <c r="L305" s="55">
        <v>5096.9257801246404</v>
      </c>
      <c r="M305" s="55">
        <v>0</v>
      </c>
      <c r="N305" s="55">
        <v>0</v>
      </c>
      <c r="O305" s="55">
        <v>1735.3796691000002</v>
      </c>
      <c r="P305" s="55">
        <v>0</v>
      </c>
      <c r="Q305" s="55">
        <v>0</v>
      </c>
      <c r="R305" s="55">
        <v>880.35621299297304</v>
      </c>
      <c r="S305" s="112">
        <f t="shared" si="12"/>
        <v>13265.876603337616</v>
      </c>
      <c r="T305" s="51" t="s">
        <v>81</v>
      </c>
      <c r="U305" s="51">
        <v>2025</v>
      </c>
      <c r="V305" s="55">
        <v>10463.040000000001</v>
      </c>
      <c r="W305" s="55">
        <v>0</v>
      </c>
      <c r="X305" s="112">
        <f t="shared" si="13"/>
        <v>10463.040000000001</v>
      </c>
      <c r="Y305" s="55">
        <f t="shared" si="14"/>
        <v>23728.916603337617</v>
      </c>
      <c r="Z305" s="3"/>
    </row>
    <row r="306" spans="1:26" x14ac:dyDescent="0.3">
      <c r="A306" s="60" t="s">
        <v>24</v>
      </c>
      <c r="B306" s="60">
        <v>903300</v>
      </c>
      <c r="C306" s="60" t="s">
        <v>187</v>
      </c>
      <c r="D306" s="62" t="s">
        <v>188</v>
      </c>
      <c r="E306" s="60">
        <v>191037</v>
      </c>
      <c r="F306" s="60"/>
      <c r="G306" s="60">
        <v>1210</v>
      </c>
      <c r="H306" s="60" t="s">
        <v>50</v>
      </c>
      <c r="I306" s="54">
        <v>18858</v>
      </c>
      <c r="J306" s="55">
        <v>5553.2149411200007</v>
      </c>
      <c r="K306" s="56">
        <v>0.92553582352000008</v>
      </c>
      <c r="L306" s="55">
        <v>11900.539618820161</v>
      </c>
      <c r="M306" s="55">
        <v>0</v>
      </c>
      <c r="N306" s="55">
        <v>0</v>
      </c>
      <c r="O306" s="55">
        <v>1735.3796691000002</v>
      </c>
      <c r="P306" s="55">
        <v>0</v>
      </c>
      <c r="Q306" s="55">
        <v>2348.79</v>
      </c>
      <c r="R306" s="55">
        <v>985.94655639659436</v>
      </c>
      <c r="S306" s="112">
        <f t="shared" si="12"/>
        <v>22523.870785436757</v>
      </c>
      <c r="T306" s="51" t="s">
        <v>81</v>
      </c>
      <c r="U306" s="51">
        <v>2025</v>
      </c>
      <c r="V306" s="55">
        <v>11717.982</v>
      </c>
      <c r="W306" s="55">
        <v>0</v>
      </c>
      <c r="X306" s="112">
        <f t="shared" si="13"/>
        <v>11717.982</v>
      </c>
      <c r="Y306" s="55">
        <f t="shared" si="14"/>
        <v>34241.852785436757</v>
      </c>
      <c r="Z306" s="3"/>
    </row>
    <row r="307" spans="1:26" x14ac:dyDescent="0.3">
      <c r="A307" s="60" t="s">
        <v>24</v>
      </c>
      <c r="B307" s="60">
        <v>905300</v>
      </c>
      <c r="C307" s="60" t="s">
        <v>203</v>
      </c>
      <c r="D307" s="62" t="s">
        <v>204</v>
      </c>
      <c r="E307" s="60">
        <v>221066</v>
      </c>
      <c r="F307" s="60" t="s">
        <v>835</v>
      </c>
      <c r="G307" s="60">
        <v>1665</v>
      </c>
      <c r="H307" s="60" t="s">
        <v>87</v>
      </c>
      <c r="I307" s="54">
        <v>0</v>
      </c>
      <c r="J307" s="55">
        <v>0</v>
      </c>
      <c r="K307" s="56">
        <v>0</v>
      </c>
      <c r="L307" s="55">
        <v>0</v>
      </c>
      <c r="M307" s="55">
        <v>0</v>
      </c>
      <c r="N307" s="55">
        <v>0</v>
      </c>
      <c r="O307" s="55">
        <v>0</v>
      </c>
      <c r="P307" s="55">
        <v>0</v>
      </c>
      <c r="Q307" s="55">
        <v>0</v>
      </c>
      <c r="R307" s="55">
        <v>133.78199630880002</v>
      </c>
      <c r="S307" s="112">
        <f t="shared" si="12"/>
        <v>133.78199630880002</v>
      </c>
      <c r="T307" s="51" t="s">
        <v>81</v>
      </c>
      <c r="U307" s="51">
        <v>2040</v>
      </c>
      <c r="V307" s="55">
        <v>1590</v>
      </c>
      <c r="W307" s="55">
        <v>0</v>
      </c>
      <c r="X307" s="112">
        <f t="shared" si="13"/>
        <v>1590</v>
      </c>
      <c r="Y307" s="55">
        <f t="shared" si="14"/>
        <v>1723.7819963088</v>
      </c>
      <c r="Z307" s="3"/>
    </row>
    <row r="308" spans="1:26" x14ac:dyDescent="0.3">
      <c r="A308" s="60" t="s">
        <v>24</v>
      </c>
      <c r="B308" s="60">
        <v>905300</v>
      </c>
      <c r="C308" s="60" t="s">
        <v>203</v>
      </c>
      <c r="D308" s="62" t="s">
        <v>204</v>
      </c>
      <c r="E308" s="60">
        <v>221067</v>
      </c>
      <c r="F308" s="60" t="s">
        <v>836</v>
      </c>
      <c r="G308" s="60">
        <v>1665</v>
      </c>
      <c r="H308" s="60" t="s">
        <v>87</v>
      </c>
      <c r="I308" s="54">
        <v>0</v>
      </c>
      <c r="J308" s="55">
        <v>0</v>
      </c>
      <c r="K308" s="56">
        <v>0</v>
      </c>
      <c r="L308" s="55">
        <v>0</v>
      </c>
      <c r="M308" s="55">
        <v>0</v>
      </c>
      <c r="N308" s="55">
        <v>0</v>
      </c>
      <c r="O308" s="55">
        <v>0</v>
      </c>
      <c r="P308" s="55">
        <v>0</v>
      </c>
      <c r="Q308" s="55">
        <v>0</v>
      </c>
      <c r="R308" s="55">
        <v>56.625964475360007</v>
      </c>
      <c r="S308" s="112">
        <f t="shared" si="12"/>
        <v>56.625964475360007</v>
      </c>
      <c r="T308" s="51" t="s">
        <v>81</v>
      </c>
      <c r="U308" s="51">
        <v>2040</v>
      </c>
      <c r="V308" s="55">
        <v>673</v>
      </c>
      <c r="W308" s="55">
        <v>0</v>
      </c>
      <c r="X308" s="112">
        <f t="shared" si="13"/>
        <v>673</v>
      </c>
      <c r="Y308" s="55">
        <f t="shared" si="14"/>
        <v>729.62596447535998</v>
      </c>
      <c r="Z308" s="3"/>
    </row>
    <row r="309" spans="1:26" x14ac:dyDescent="0.3">
      <c r="A309" s="60" t="s">
        <v>24</v>
      </c>
      <c r="B309" s="60">
        <v>905500</v>
      </c>
      <c r="C309" s="60" t="s">
        <v>338</v>
      </c>
      <c r="D309" s="62" t="s">
        <v>339</v>
      </c>
      <c r="E309" s="60" t="s">
        <v>347</v>
      </c>
      <c r="F309" s="60"/>
      <c r="G309" s="60">
        <v>1505</v>
      </c>
      <c r="H309" s="60" t="s">
        <v>87</v>
      </c>
      <c r="I309" s="54">
        <v>0</v>
      </c>
      <c r="J309" s="55">
        <v>0</v>
      </c>
      <c r="K309" s="56">
        <v>0</v>
      </c>
      <c r="L309" s="55">
        <v>0</v>
      </c>
      <c r="M309" s="55">
        <v>0</v>
      </c>
      <c r="N309" s="55">
        <v>0</v>
      </c>
      <c r="O309" s="55">
        <v>1735.3796691000002</v>
      </c>
      <c r="P309" s="55">
        <v>0</v>
      </c>
      <c r="Q309" s="55">
        <v>0</v>
      </c>
      <c r="R309" s="55">
        <v>0</v>
      </c>
      <c r="S309" s="112">
        <f t="shared" si="12"/>
        <v>1735.3796691000002</v>
      </c>
      <c r="T309" s="51" t="s">
        <v>247</v>
      </c>
      <c r="U309" s="51">
        <v>1900</v>
      </c>
      <c r="V309" s="55">
        <v>0</v>
      </c>
      <c r="W309" s="55">
        <v>0</v>
      </c>
      <c r="X309" s="112">
        <f t="shared" si="13"/>
        <v>0</v>
      </c>
      <c r="Y309" s="55">
        <f t="shared" si="14"/>
        <v>1735.3796691000002</v>
      </c>
      <c r="Z309" s="3"/>
    </row>
    <row r="310" spans="1:26" x14ac:dyDescent="0.3">
      <c r="A310" s="60" t="s">
        <v>24</v>
      </c>
      <c r="B310" s="60">
        <v>905500</v>
      </c>
      <c r="C310" s="60" t="s">
        <v>338</v>
      </c>
      <c r="D310" s="62" t="s">
        <v>339</v>
      </c>
      <c r="E310" s="60" t="s">
        <v>348</v>
      </c>
      <c r="F310" s="60"/>
      <c r="G310" s="60">
        <v>3007</v>
      </c>
      <c r="H310" s="60" t="s">
        <v>87</v>
      </c>
      <c r="I310" s="54">
        <v>0</v>
      </c>
      <c r="J310" s="55">
        <v>0</v>
      </c>
      <c r="K310" s="56">
        <v>0</v>
      </c>
      <c r="L310" s="55">
        <v>0</v>
      </c>
      <c r="M310" s="55">
        <v>192.85514471977245</v>
      </c>
      <c r="N310" s="55">
        <v>0</v>
      </c>
      <c r="O310" s="55">
        <v>532.183098524</v>
      </c>
      <c r="P310" s="55">
        <v>0</v>
      </c>
      <c r="Q310" s="55">
        <v>0</v>
      </c>
      <c r="R310" s="55">
        <v>0</v>
      </c>
      <c r="S310" s="112">
        <f t="shared" si="12"/>
        <v>725.03824324377251</v>
      </c>
      <c r="T310" s="51" t="s">
        <v>247</v>
      </c>
      <c r="U310" s="51">
        <v>1900</v>
      </c>
      <c r="V310" s="55">
        <v>0</v>
      </c>
      <c r="W310" s="55">
        <v>0</v>
      </c>
      <c r="X310" s="112">
        <f t="shared" si="13"/>
        <v>0</v>
      </c>
      <c r="Y310" s="55">
        <f t="shared" si="14"/>
        <v>725.03824324377251</v>
      </c>
      <c r="Z310" s="3"/>
    </row>
    <row r="311" spans="1:26" x14ac:dyDescent="0.3">
      <c r="A311" s="60" t="s">
        <v>24</v>
      </c>
      <c r="B311" s="60">
        <v>905500</v>
      </c>
      <c r="C311" s="60" t="s">
        <v>338</v>
      </c>
      <c r="D311" s="61" t="s">
        <v>339</v>
      </c>
      <c r="E311" s="60" t="s">
        <v>355</v>
      </c>
      <c r="F311" s="60"/>
      <c r="G311" s="60">
        <v>1209</v>
      </c>
      <c r="H311" s="60" t="s">
        <v>50</v>
      </c>
      <c r="I311" s="54">
        <v>1424</v>
      </c>
      <c r="J311" s="55">
        <v>5427.0055106400005</v>
      </c>
      <c r="K311" s="56">
        <v>0.90450091844000002</v>
      </c>
      <c r="L311" s="55">
        <v>0</v>
      </c>
      <c r="M311" s="55">
        <v>0</v>
      </c>
      <c r="N311" s="55">
        <v>0</v>
      </c>
      <c r="O311" s="55">
        <v>1735.3796691000002</v>
      </c>
      <c r="P311" s="55">
        <v>0</v>
      </c>
      <c r="Q311" s="55">
        <v>0</v>
      </c>
      <c r="R311" s="55">
        <v>0</v>
      </c>
      <c r="S311" s="112">
        <f t="shared" si="12"/>
        <v>7162.3851797400002</v>
      </c>
      <c r="T311" s="51" t="s">
        <v>76</v>
      </c>
      <c r="U311" s="51">
        <v>2015</v>
      </c>
      <c r="V311" s="55">
        <v>0</v>
      </c>
      <c r="W311" s="55">
        <v>0</v>
      </c>
      <c r="X311" s="112">
        <f t="shared" si="13"/>
        <v>0</v>
      </c>
      <c r="Y311" s="55">
        <f t="shared" si="14"/>
        <v>7162.3851797400002</v>
      </c>
      <c r="Z311" s="3"/>
    </row>
    <row r="312" spans="1:26" x14ac:dyDescent="0.3">
      <c r="A312" s="60" t="s">
        <v>24</v>
      </c>
      <c r="B312" s="60">
        <v>905530</v>
      </c>
      <c r="C312" s="60" t="s">
        <v>370</v>
      </c>
      <c r="D312" s="61" t="s">
        <v>371</v>
      </c>
      <c r="E312" s="60" t="s">
        <v>374</v>
      </c>
      <c r="F312" s="60"/>
      <c r="G312" s="60">
        <v>1212</v>
      </c>
      <c r="H312" s="60" t="s">
        <v>50</v>
      </c>
      <c r="I312" s="54">
        <v>1754</v>
      </c>
      <c r="J312" s="55">
        <v>4606.6442125200001</v>
      </c>
      <c r="K312" s="56">
        <v>0.76777403542</v>
      </c>
      <c r="L312" s="55">
        <v>0</v>
      </c>
      <c r="M312" s="55">
        <v>0</v>
      </c>
      <c r="N312" s="55">
        <v>0</v>
      </c>
      <c r="O312" s="55">
        <v>1735.3796691000002</v>
      </c>
      <c r="P312" s="55">
        <v>0</v>
      </c>
      <c r="Q312" s="55">
        <v>0</v>
      </c>
      <c r="R312" s="55">
        <v>0</v>
      </c>
      <c r="S312" s="112">
        <f t="shared" si="12"/>
        <v>6342.0238816199999</v>
      </c>
      <c r="T312" s="51" t="s">
        <v>76</v>
      </c>
      <c r="U312" s="51">
        <v>2014</v>
      </c>
      <c r="V312" s="55">
        <v>0</v>
      </c>
      <c r="W312" s="55">
        <v>0</v>
      </c>
      <c r="X312" s="112">
        <f t="shared" si="13"/>
        <v>0</v>
      </c>
      <c r="Y312" s="55">
        <f t="shared" si="14"/>
        <v>6342.0238816199999</v>
      </c>
      <c r="Z312" s="3"/>
    </row>
    <row r="313" spans="1:26" x14ac:dyDescent="0.3">
      <c r="A313" s="60" t="s">
        <v>24</v>
      </c>
      <c r="B313" s="60">
        <v>908000</v>
      </c>
      <c r="C313" s="60" t="s">
        <v>382</v>
      </c>
      <c r="D313" s="62" t="s">
        <v>383</v>
      </c>
      <c r="E313" s="60">
        <v>151036</v>
      </c>
      <c r="F313" s="60"/>
      <c r="G313" s="60">
        <v>1202</v>
      </c>
      <c r="H313" s="60" t="s">
        <v>50</v>
      </c>
      <c r="I313" s="54">
        <v>1388</v>
      </c>
      <c r="J313" s="55">
        <v>4606.6442125200001</v>
      </c>
      <c r="K313" s="56">
        <v>0.76777403542</v>
      </c>
      <c r="L313" s="55">
        <v>0</v>
      </c>
      <c r="M313" s="55">
        <v>0</v>
      </c>
      <c r="N313" s="55">
        <v>0</v>
      </c>
      <c r="O313" s="55">
        <v>1735.3796691000002</v>
      </c>
      <c r="P313" s="55">
        <v>798.90236057497975</v>
      </c>
      <c r="Q313" s="55">
        <v>0</v>
      </c>
      <c r="R313" s="55">
        <v>264.36887467556841</v>
      </c>
      <c r="S313" s="112">
        <f t="shared" si="12"/>
        <v>7405.2951168705486</v>
      </c>
      <c r="T313" s="51" t="s">
        <v>81</v>
      </c>
      <c r="U313" s="51">
        <v>2033</v>
      </c>
      <c r="V313" s="55">
        <v>3142.0260000000003</v>
      </c>
      <c r="W313" s="55">
        <v>120.44500911203751</v>
      </c>
      <c r="X313" s="112">
        <f t="shared" si="13"/>
        <v>3262.4710091120378</v>
      </c>
      <c r="Y313" s="55">
        <f t="shared" si="14"/>
        <v>10667.766125982587</v>
      </c>
      <c r="Z313" s="3"/>
    </row>
    <row r="314" spans="1:26" x14ac:dyDescent="0.3">
      <c r="A314" s="60" t="s">
        <v>25</v>
      </c>
      <c r="B314" s="60" t="s">
        <v>418</v>
      </c>
      <c r="C314" s="60" t="s">
        <v>419</v>
      </c>
      <c r="D314" s="62" t="s">
        <v>420</v>
      </c>
      <c r="E314" s="60">
        <v>201057</v>
      </c>
      <c r="F314" s="60"/>
      <c r="G314" s="60">
        <v>1226</v>
      </c>
      <c r="H314" s="60" t="s">
        <v>50</v>
      </c>
      <c r="I314" s="54">
        <v>905</v>
      </c>
      <c r="J314" s="55">
        <v>7572.5658287999986</v>
      </c>
      <c r="K314" s="56">
        <v>1.2620943047999997</v>
      </c>
      <c r="L314" s="55">
        <v>0</v>
      </c>
      <c r="M314" s="55">
        <v>0</v>
      </c>
      <c r="N314" s="55">
        <v>0</v>
      </c>
      <c r="O314" s="55">
        <v>1735.3796691000002</v>
      </c>
      <c r="P314" s="55">
        <v>0</v>
      </c>
      <c r="Q314" s="55">
        <v>0</v>
      </c>
      <c r="R314" s="55">
        <v>0</v>
      </c>
      <c r="S314" s="112">
        <f t="shared" si="12"/>
        <v>9307.9454978999984</v>
      </c>
      <c r="T314" s="51" t="s">
        <v>247</v>
      </c>
      <c r="U314" s="51">
        <v>2033</v>
      </c>
      <c r="V314" s="57">
        <v>0</v>
      </c>
      <c r="W314" s="55">
        <v>44.750579267699912</v>
      </c>
      <c r="X314" s="112">
        <f t="shared" si="13"/>
        <v>44.750579267699912</v>
      </c>
      <c r="Y314" s="55">
        <f t="shared" si="14"/>
        <v>9352.6960771676986</v>
      </c>
      <c r="Z314" s="3"/>
    </row>
    <row r="315" spans="1:26" x14ac:dyDescent="0.3">
      <c r="A315" s="60" t="s">
        <v>25</v>
      </c>
      <c r="B315" s="60">
        <v>403600</v>
      </c>
      <c r="C315" s="60" t="s">
        <v>406</v>
      </c>
      <c r="D315" s="62" t="s">
        <v>407</v>
      </c>
      <c r="E315" s="60">
        <v>241019</v>
      </c>
      <c r="F315" s="60"/>
      <c r="G315" s="60">
        <v>1212</v>
      </c>
      <c r="H315" s="60" t="s">
        <v>50</v>
      </c>
      <c r="I315" s="54">
        <v>0</v>
      </c>
      <c r="J315" s="55">
        <v>4606.6442125200001</v>
      </c>
      <c r="K315" s="56">
        <v>0.76777403542</v>
      </c>
      <c r="L315" s="55">
        <v>0</v>
      </c>
      <c r="M315" s="55">
        <v>0</v>
      </c>
      <c r="N315" s="55">
        <v>0</v>
      </c>
      <c r="O315" s="55">
        <v>1735.3796691000002</v>
      </c>
      <c r="P315" s="55">
        <v>0</v>
      </c>
      <c r="Q315" s="55">
        <v>0</v>
      </c>
      <c r="R315" s="55">
        <v>496.08652815340378</v>
      </c>
      <c r="S315" s="112">
        <f t="shared" si="12"/>
        <v>6838.1104097734042</v>
      </c>
      <c r="T315" s="51" t="s">
        <v>81</v>
      </c>
      <c r="U315" s="51">
        <v>2033</v>
      </c>
      <c r="V315" s="57">
        <v>5895.9919983794352</v>
      </c>
      <c r="W315" s="55">
        <v>0</v>
      </c>
      <c r="X315" s="112">
        <f t="shared" si="13"/>
        <v>5895.9919983794352</v>
      </c>
      <c r="Y315" s="55">
        <f t="shared" si="14"/>
        <v>12734.102408152839</v>
      </c>
      <c r="Z315" s="3"/>
    </row>
    <row r="316" spans="1:26" x14ac:dyDescent="0.3">
      <c r="A316" s="60" t="s">
        <v>25</v>
      </c>
      <c r="B316" s="60">
        <v>403600</v>
      </c>
      <c r="C316" s="60" t="s">
        <v>406</v>
      </c>
      <c r="D316" s="62" t="s">
        <v>407</v>
      </c>
      <c r="E316" s="60" t="s">
        <v>408</v>
      </c>
      <c r="F316" s="60"/>
      <c r="G316" s="60">
        <v>1024</v>
      </c>
      <c r="H316" s="60" t="s">
        <v>50</v>
      </c>
      <c r="I316" s="54">
        <v>7813</v>
      </c>
      <c r="J316" s="55">
        <v>3912.4923448799996</v>
      </c>
      <c r="K316" s="56">
        <v>0.65208205747999992</v>
      </c>
      <c r="L316" s="55">
        <v>1182.22477021124</v>
      </c>
      <c r="M316" s="55">
        <v>0</v>
      </c>
      <c r="N316" s="55">
        <v>0</v>
      </c>
      <c r="O316" s="55">
        <v>1735.3796691000002</v>
      </c>
      <c r="P316" s="55">
        <v>0</v>
      </c>
      <c r="Q316" s="55">
        <v>1296.9399999999998</v>
      </c>
      <c r="R316" s="55">
        <v>0</v>
      </c>
      <c r="S316" s="112">
        <f t="shared" si="12"/>
        <v>8127.0367841912393</v>
      </c>
      <c r="T316" s="51" t="s">
        <v>76</v>
      </c>
      <c r="U316" s="51">
        <v>2033</v>
      </c>
      <c r="V316" s="57">
        <v>0</v>
      </c>
      <c r="W316" s="55">
        <v>0</v>
      </c>
      <c r="X316" s="112">
        <f t="shared" si="13"/>
        <v>0</v>
      </c>
      <c r="Y316" s="55">
        <f t="shared" si="14"/>
        <v>8127.0367841912393</v>
      </c>
      <c r="Z316" s="3"/>
    </row>
    <row r="317" spans="1:26" x14ac:dyDescent="0.3">
      <c r="A317" s="60" t="s">
        <v>25</v>
      </c>
      <c r="B317" s="60">
        <v>403600</v>
      </c>
      <c r="C317" s="60" t="s">
        <v>406</v>
      </c>
      <c r="D317" s="62" t="s">
        <v>407</v>
      </c>
      <c r="E317" s="60">
        <v>171040</v>
      </c>
      <c r="F317" s="60"/>
      <c r="G317" s="60">
        <v>1020</v>
      </c>
      <c r="H317" s="60" t="s">
        <v>50</v>
      </c>
      <c r="I317" s="54">
        <v>5388</v>
      </c>
      <c r="J317" s="55">
        <v>3786.2829143999993</v>
      </c>
      <c r="K317" s="56">
        <v>0.63104715239999987</v>
      </c>
      <c r="L317" s="55">
        <v>0</v>
      </c>
      <c r="M317" s="55">
        <v>0</v>
      </c>
      <c r="N317" s="55">
        <v>0</v>
      </c>
      <c r="O317" s="55">
        <v>1735.3796691000002</v>
      </c>
      <c r="P317" s="55">
        <v>0</v>
      </c>
      <c r="Q317" s="55">
        <v>0</v>
      </c>
      <c r="R317" s="55">
        <v>17.921537193071238</v>
      </c>
      <c r="S317" s="112">
        <f t="shared" si="12"/>
        <v>5539.5841206930709</v>
      </c>
      <c r="T317" s="51" t="s">
        <v>81</v>
      </c>
      <c r="U317" s="51">
        <v>2023</v>
      </c>
      <c r="V317" s="57">
        <v>212.99760000000003</v>
      </c>
      <c r="W317" s="55">
        <v>0</v>
      </c>
      <c r="X317" s="112">
        <f t="shared" si="13"/>
        <v>212.99760000000003</v>
      </c>
      <c r="Y317" s="55">
        <f t="shared" si="14"/>
        <v>5752.5817206930706</v>
      </c>
      <c r="Z317" s="3"/>
    </row>
    <row r="318" spans="1:26" x14ac:dyDescent="0.3">
      <c r="A318" s="60" t="s">
        <v>25</v>
      </c>
      <c r="B318" s="60">
        <v>403600</v>
      </c>
      <c r="C318" s="60" t="s">
        <v>406</v>
      </c>
      <c r="D318" s="62" t="s">
        <v>407</v>
      </c>
      <c r="E318" s="60">
        <v>181014</v>
      </c>
      <c r="F318" s="60"/>
      <c r="G318" s="60">
        <v>1020</v>
      </c>
      <c r="H318" s="60" t="s">
        <v>50</v>
      </c>
      <c r="I318" s="54">
        <v>8203</v>
      </c>
      <c r="J318" s="55">
        <v>3786.2829143999993</v>
      </c>
      <c r="K318" s="56">
        <v>0.63104715239999987</v>
      </c>
      <c r="L318" s="55">
        <v>1390.1968767371998</v>
      </c>
      <c r="M318" s="55">
        <v>0</v>
      </c>
      <c r="N318" s="55">
        <v>0</v>
      </c>
      <c r="O318" s="55">
        <v>1735.3796691000002</v>
      </c>
      <c r="P318" s="55">
        <v>0</v>
      </c>
      <c r="Q318" s="55">
        <v>0</v>
      </c>
      <c r="R318" s="55">
        <v>92.812281211581848</v>
      </c>
      <c r="S318" s="112">
        <f t="shared" si="12"/>
        <v>7004.6717414487812</v>
      </c>
      <c r="T318" s="51" t="s">
        <v>81</v>
      </c>
      <c r="U318" s="51">
        <v>2029</v>
      </c>
      <c r="V318" s="57">
        <v>1103.0746378293359</v>
      </c>
      <c r="W318" s="55">
        <v>265.3494198795612</v>
      </c>
      <c r="X318" s="112">
        <f t="shared" si="13"/>
        <v>1368.4240577088972</v>
      </c>
      <c r="Y318" s="55">
        <f t="shared" si="14"/>
        <v>8373.0957991576779</v>
      </c>
      <c r="Z318" s="3"/>
    </row>
    <row r="319" spans="1:26" x14ac:dyDescent="0.3">
      <c r="A319" s="60" t="s">
        <v>25</v>
      </c>
      <c r="B319" s="60">
        <v>416001</v>
      </c>
      <c r="C319" s="60" t="s">
        <v>409</v>
      </c>
      <c r="D319" s="62" t="s">
        <v>410</v>
      </c>
      <c r="E319" s="60">
        <v>231017</v>
      </c>
      <c r="F319" s="60"/>
      <c r="G319" s="60">
        <v>1202</v>
      </c>
      <c r="H319" s="60" t="s">
        <v>50</v>
      </c>
      <c r="I319" s="54">
        <v>2750</v>
      </c>
      <c r="J319" s="55">
        <v>4606.6442125200001</v>
      </c>
      <c r="K319" s="56">
        <v>0.76777403542</v>
      </c>
      <c r="L319" s="55">
        <v>0</v>
      </c>
      <c r="M319" s="55">
        <v>8.2182388288010273</v>
      </c>
      <c r="N319" s="55">
        <v>0</v>
      </c>
      <c r="O319" s="55">
        <v>1735.3796691000002</v>
      </c>
      <c r="P319" s="55">
        <v>0</v>
      </c>
      <c r="Q319" s="55">
        <v>0</v>
      </c>
      <c r="R319" s="55">
        <v>332.49167687145319</v>
      </c>
      <c r="S319" s="112">
        <f t="shared" si="12"/>
        <v>6682.7337973202548</v>
      </c>
      <c r="T319" s="51" t="s">
        <v>81</v>
      </c>
      <c r="U319" s="51">
        <v>2033</v>
      </c>
      <c r="V319" s="57">
        <v>3951.6660000000002</v>
      </c>
      <c r="W319" s="55">
        <v>20.167661772742459</v>
      </c>
      <c r="X319" s="112">
        <f t="shared" si="13"/>
        <v>3971.8336617727427</v>
      </c>
      <c r="Y319" s="55">
        <f t="shared" si="14"/>
        <v>10654.567459092998</v>
      </c>
      <c r="Z319" s="3"/>
    </row>
    <row r="320" spans="1:26" x14ac:dyDescent="0.3">
      <c r="A320" s="60" t="s">
        <v>25</v>
      </c>
      <c r="B320" s="60">
        <v>416150</v>
      </c>
      <c r="C320" s="60" t="s">
        <v>411</v>
      </c>
      <c r="D320" s="62" t="s">
        <v>412</v>
      </c>
      <c r="E320" s="60">
        <v>181023</v>
      </c>
      <c r="F320" s="60"/>
      <c r="G320" s="60">
        <v>1020</v>
      </c>
      <c r="H320" s="60" t="s">
        <v>50</v>
      </c>
      <c r="I320" s="54">
        <v>2732</v>
      </c>
      <c r="J320" s="55">
        <v>3786.2829143999993</v>
      </c>
      <c r="K320" s="56">
        <v>0.63104715239999987</v>
      </c>
      <c r="L320" s="55">
        <v>0</v>
      </c>
      <c r="M320" s="55">
        <v>0</v>
      </c>
      <c r="N320" s="55">
        <v>0</v>
      </c>
      <c r="O320" s="55">
        <v>1735.3796691000002</v>
      </c>
      <c r="P320" s="55">
        <v>0</v>
      </c>
      <c r="Q320" s="55">
        <v>0</v>
      </c>
      <c r="R320" s="55">
        <v>358.43074386142473</v>
      </c>
      <c r="S320" s="112">
        <f t="shared" si="12"/>
        <v>5880.0933273614246</v>
      </c>
      <c r="T320" s="51" t="s">
        <v>808</v>
      </c>
      <c r="U320" s="51">
        <v>2034</v>
      </c>
      <c r="V320" s="57">
        <v>4259.9520000000002</v>
      </c>
      <c r="W320" s="55">
        <v>23.314436930734686</v>
      </c>
      <c r="X320" s="112">
        <f t="shared" si="13"/>
        <v>4283.2664369307349</v>
      </c>
      <c r="Y320" s="55">
        <f t="shared" si="14"/>
        <v>10163.35976429216</v>
      </c>
      <c r="Z320" s="3"/>
    </row>
    <row r="321" spans="1:26" x14ac:dyDescent="0.3">
      <c r="A321" s="60" t="s">
        <v>25</v>
      </c>
      <c r="B321" s="60">
        <v>403310</v>
      </c>
      <c r="C321" s="60" t="s">
        <v>391</v>
      </c>
      <c r="D321" s="62" t="s">
        <v>392</v>
      </c>
      <c r="E321" s="60">
        <v>171012</v>
      </c>
      <c r="F321" s="60"/>
      <c r="G321" s="60">
        <v>1020</v>
      </c>
      <c r="H321" s="60" t="s">
        <v>50</v>
      </c>
      <c r="I321" s="54">
        <v>2845</v>
      </c>
      <c r="J321" s="55">
        <v>3786.2829143999993</v>
      </c>
      <c r="K321" s="56">
        <v>0.63104715239999987</v>
      </c>
      <c r="L321" s="55">
        <v>0</v>
      </c>
      <c r="M321" s="55">
        <v>0</v>
      </c>
      <c r="N321" s="55">
        <v>0</v>
      </c>
      <c r="O321" s="55">
        <v>1735.3796691000002</v>
      </c>
      <c r="P321" s="55">
        <v>253.11507098970222</v>
      </c>
      <c r="Q321" s="55">
        <v>0</v>
      </c>
      <c r="R321" s="55">
        <v>179.21537193071237</v>
      </c>
      <c r="S321" s="112">
        <f t="shared" si="12"/>
        <v>5953.993026420414</v>
      </c>
      <c r="T321" s="51" t="s">
        <v>81</v>
      </c>
      <c r="U321" s="51">
        <v>2033</v>
      </c>
      <c r="V321" s="57">
        <v>2129.9760000000001</v>
      </c>
      <c r="W321" s="55">
        <v>25.268537135911867</v>
      </c>
      <c r="X321" s="112">
        <f t="shared" si="13"/>
        <v>2155.2445371359122</v>
      </c>
      <c r="Y321" s="55">
        <f t="shared" si="14"/>
        <v>8109.2375635563258</v>
      </c>
      <c r="Z321" s="3"/>
    </row>
    <row r="322" spans="1:26" x14ac:dyDescent="0.3">
      <c r="A322" s="60" t="s">
        <v>25</v>
      </c>
      <c r="B322" s="60">
        <v>403310</v>
      </c>
      <c r="C322" s="60" t="s">
        <v>391</v>
      </c>
      <c r="D322" s="62" t="s">
        <v>392</v>
      </c>
      <c r="E322" s="60">
        <v>171013</v>
      </c>
      <c r="F322" s="60"/>
      <c r="G322" s="60">
        <v>1020</v>
      </c>
      <c r="H322" s="60" t="s">
        <v>50</v>
      </c>
      <c r="I322" s="54">
        <v>5383</v>
      </c>
      <c r="J322" s="55">
        <v>3786.2829143999993</v>
      </c>
      <c r="K322" s="56">
        <v>0.63104715239999987</v>
      </c>
      <c r="L322" s="55">
        <v>0</v>
      </c>
      <c r="M322" s="55">
        <v>0</v>
      </c>
      <c r="N322" s="55">
        <v>0</v>
      </c>
      <c r="O322" s="55">
        <v>1735.3796691000002</v>
      </c>
      <c r="P322" s="55">
        <v>0</v>
      </c>
      <c r="Q322" s="55">
        <v>0</v>
      </c>
      <c r="R322" s="55">
        <v>179.21537193071237</v>
      </c>
      <c r="S322" s="112">
        <f t="shared" si="12"/>
        <v>5700.8779554307121</v>
      </c>
      <c r="T322" s="51" t="s">
        <v>81</v>
      </c>
      <c r="U322" s="51">
        <v>2028</v>
      </c>
      <c r="V322" s="57">
        <v>2129.9760000000001</v>
      </c>
      <c r="W322" s="55">
        <v>112.77067626000002</v>
      </c>
      <c r="X322" s="112">
        <f t="shared" si="13"/>
        <v>2242.7466762600002</v>
      </c>
      <c r="Y322" s="55">
        <f t="shared" si="14"/>
        <v>7943.6246316907127</v>
      </c>
      <c r="Z322" s="3"/>
    </row>
    <row r="323" spans="1:26" x14ac:dyDescent="0.3">
      <c r="A323" s="60" t="s">
        <v>25</v>
      </c>
      <c r="B323" s="60">
        <v>403310</v>
      </c>
      <c r="C323" s="60" t="s">
        <v>391</v>
      </c>
      <c r="D323" s="62" t="s">
        <v>392</v>
      </c>
      <c r="E323" s="60">
        <v>171014</v>
      </c>
      <c r="F323" s="60"/>
      <c r="G323" s="60">
        <v>1020</v>
      </c>
      <c r="H323" s="60" t="s">
        <v>50</v>
      </c>
      <c r="I323" s="54">
        <v>1343</v>
      </c>
      <c r="J323" s="55">
        <v>3786.2829143999993</v>
      </c>
      <c r="K323" s="56">
        <v>0.63104715239999987</v>
      </c>
      <c r="L323" s="55">
        <v>0</v>
      </c>
      <c r="M323" s="55">
        <v>0</v>
      </c>
      <c r="N323" s="55">
        <v>0</v>
      </c>
      <c r="O323" s="55">
        <v>1735.3796691000002</v>
      </c>
      <c r="P323" s="55">
        <v>0</v>
      </c>
      <c r="Q323" s="55">
        <v>0</v>
      </c>
      <c r="R323" s="55">
        <v>179.21537193071237</v>
      </c>
      <c r="S323" s="112">
        <f t="shared" ref="S323:S386" si="15">J323+SUM(L323:R323)</f>
        <v>5700.8779554307121</v>
      </c>
      <c r="T323" s="51" t="s">
        <v>81</v>
      </c>
      <c r="U323" s="51">
        <v>2028</v>
      </c>
      <c r="V323" s="57">
        <v>2129.9760000000001</v>
      </c>
      <c r="W323" s="55">
        <v>55.919343599999998</v>
      </c>
      <c r="X323" s="112">
        <f t="shared" ref="X323:X386" si="16">SUM(V323:W323)</f>
        <v>2185.8953436000002</v>
      </c>
      <c r="Y323" s="55">
        <f t="shared" ref="Y323:Y386" si="17">S323+X323</f>
        <v>7886.7732990307122</v>
      </c>
      <c r="Z323" s="3"/>
    </row>
    <row r="324" spans="1:26" x14ac:dyDescent="0.3">
      <c r="A324" s="60" t="s">
        <v>25</v>
      </c>
      <c r="B324" s="60">
        <v>403310</v>
      </c>
      <c r="C324" s="60" t="s">
        <v>391</v>
      </c>
      <c r="D324" s="62" t="s">
        <v>392</v>
      </c>
      <c r="E324" s="60">
        <v>171015</v>
      </c>
      <c r="F324" s="60"/>
      <c r="G324" s="60">
        <v>1020</v>
      </c>
      <c r="H324" s="60" t="s">
        <v>50</v>
      </c>
      <c r="I324" s="54">
        <v>5187</v>
      </c>
      <c r="J324" s="55">
        <v>3786.2829143999993</v>
      </c>
      <c r="K324" s="56">
        <v>0.63104715239999987</v>
      </c>
      <c r="L324" s="55">
        <v>0</v>
      </c>
      <c r="M324" s="55">
        <v>0</v>
      </c>
      <c r="N324" s="55">
        <v>0</v>
      </c>
      <c r="O324" s="55">
        <v>1735.3796691000002</v>
      </c>
      <c r="P324" s="55">
        <v>0</v>
      </c>
      <c r="Q324" s="55">
        <v>194.38</v>
      </c>
      <c r="R324" s="55">
        <v>179.21537193071237</v>
      </c>
      <c r="S324" s="112">
        <f t="shared" si="15"/>
        <v>5895.2579554307122</v>
      </c>
      <c r="T324" s="51" t="s">
        <v>81</v>
      </c>
      <c r="U324" s="51">
        <v>2038</v>
      </c>
      <c r="V324" s="57">
        <v>2129.9760000000001</v>
      </c>
      <c r="W324" s="55">
        <v>37.787453202924993</v>
      </c>
      <c r="X324" s="112">
        <f t="shared" si="16"/>
        <v>2167.7634532029251</v>
      </c>
      <c r="Y324" s="55">
        <f t="shared" si="17"/>
        <v>8063.0214086336373</v>
      </c>
      <c r="Z324" s="3"/>
    </row>
    <row r="325" spans="1:26" x14ac:dyDescent="0.3">
      <c r="A325" s="60" t="s">
        <v>25</v>
      </c>
      <c r="B325" s="60">
        <v>403310</v>
      </c>
      <c r="C325" s="60" t="s">
        <v>391</v>
      </c>
      <c r="D325" s="62" t="s">
        <v>392</v>
      </c>
      <c r="E325" s="60">
        <v>171016</v>
      </c>
      <c r="F325" s="60"/>
      <c r="G325" s="60">
        <v>1020</v>
      </c>
      <c r="H325" s="60" t="s">
        <v>50</v>
      </c>
      <c r="I325" s="54">
        <v>331</v>
      </c>
      <c r="J325" s="55">
        <v>3786.2829143999993</v>
      </c>
      <c r="K325" s="56">
        <v>0.63104715239999987</v>
      </c>
      <c r="L325" s="55">
        <v>0</v>
      </c>
      <c r="M325" s="55">
        <v>-8.9853691602707695</v>
      </c>
      <c r="N325" s="55">
        <v>0</v>
      </c>
      <c r="O325" s="55">
        <v>1735.3796691000002</v>
      </c>
      <c r="P325" s="55">
        <v>0</v>
      </c>
      <c r="Q325" s="55">
        <v>0</v>
      </c>
      <c r="R325" s="55">
        <v>179.21537193071237</v>
      </c>
      <c r="S325" s="112">
        <f t="shared" si="15"/>
        <v>5691.8925862704409</v>
      </c>
      <c r="T325" s="51" t="s">
        <v>81</v>
      </c>
      <c r="U325" s="51">
        <v>2038</v>
      </c>
      <c r="V325" s="57">
        <v>2129.9760000000001</v>
      </c>
      <c r="W325" s="55">
        <v>37.787453202924993</v>
      </c>
      <c r="X325" s="112">
        <f t="shared" si="16"/>
        <v>2167.7634532029251</v>
      </c>
      <c r="Y325" s="55">
        <f t="shared" si="17"/>
        <v>7859.656039473366</v>
      </c>
      <c r="Z325" s="3"/>
    </row>
    <row r="326" spans="1:26" x14ac:dyDescent="0.3">
      <c r="A326" s="60" t="s">
        <v>25</v>
      </c>
      <c r="B326" s="60">
        <v>403310</v>
      </c>
      <c r="C326" s="60" t="s">
        <v>391</v>
      </c>
      <c r="D326" s="62" t="s">
        <v>392</v>
      </c>
      <c r="E326" s="60">
        <v>171017</v>
      </c>
      <c r="F326" s="60"/>
      <c r="G326" s="60">
        <v>1020</v>
      </c>
      <c r="H326" s="60" t="s">
        <v>50</v>
      </c>
      <c r="I326" s="54">
        <v>5923</v>
      </c>
      <c r="J326" s="55">
        <v>3786.2829143999993</v>
      </c>
      <c r="K326" s="56">
        <v>0.63104715239999987</v>
      </c>
      <c r="L326" s="55">
        <v>0</v>
      </c>
      <c r="M326" s="55">
        <v>0</v>
      </c>
      <c r="N326" s="55">
        <v>0</v>
      </c>
      <c r="O326" s="55">
        <v>1735.3796691000002</v>
      </c>
      <c r="P326" s="55">
        <v>0</v>
      </c>
      <c r="Q326" s="55">
        <v>0</v>
      </c>
      <c r="R326" s="55">
        <v>179.21537193071237</v>
      </c>
      <c r="S326" s="112">
        <f t="shared" si="15"/>
        <v>5700.8779554307121</v>
      </c>
      <c r="T326" s="51" t="s">
        <v>81</v>
      </c>
      <c r="U326" s="51">
        <v>2038</v>
      </c>
      <c r="V326" s="57">
        <v>2129.9760000000001</v>
      </c>
      <c r="W326" s="55">
        <v>37.787453202924993</v>
      </c>
      <c r="X326" s="112">
        <f t="shared" si="16"/>
        <v>2167.7634532029251</v>
      </c>
      <c r="Y326" s="55">
        <f t="shared" si="17"/>
        <v>7868.6414086336372</v>
      </c>
      <c r="Z326" s="3"/>
    </row>
    <row r="327" spans="1:26" x14ac:dyDescent="0.3">
      <c r="A327" s="60" t="s">
        <v>25</v>
      </c>
      <c r="B327" s="60">
        <v>403310</v>
      </c>
      <c r="C327" s="60" t="s">
        <v>391</v>
      </c>
      <c r="D327" s="62" t="s">
        <v>392</v>
      </c>
      <c r="E327" s="60">
        <v>171018</v>
      </c>
      <c r="F327" s="60"/>
      <c r="G327" s="60">
        <v>1020</v>
      </c>
      <c r="H327" s="60" t="s">
        <v>50</v>
      </c>
      <c r="I327" s="54">
        <v>2125</v>
      </c>
      <c r="J327" s="55">
        <v>3786.2829143999993</v>
      </c>
      <c r="K327" s="56">
        <v>0.63104715239999987</v>
      </c>
      <c r="L327" s="55">
        <v>0</v>
      </c>
      <c r="M327" s="55">
        <v>0</v>
      </c>
      <c r="N327" s="55">
        <v>0</v>
      </c>
      <c r="O327" s="55">
        <v>1735.3796691000002</v>
      </c>
      <c r="P327" s="55">
        <v>0</v>
      </c>
      <c r="Q327" s="55">
        <v>0</v>
      </c>
      <c r="R327" s="55">
        <v>179.21537193071237</v>
      </c>
      <c r="S327" s="112">
        <f t="shared" si="15"/>
        <v>5700.8779554307121</v>
      </c>
      <c r="T327" s="51" t="s">
        <v>81</v>
      </c>
      <c r="U327" s="51">
        <v>2038</v>
      </c>
      <c r="V327" s="57">
        <v>2129.9760000000001</v>
      </c>
      <c r="W327" s="55">
        <v>37.787453202924993</v>
      </c>
      <c r="X327" s="112">
        <f t="shared" si="16"/>
        <v>2167.7634532029251</v>
      </c>
      <c r="Y327" s="55">
        <f t="shared" si="17"/>
        <v>7868.6414086336372</v>
      </c>
      <c r="Z327" s="3"/>
    </row>
    <row r="328" spans="1:26" x14ac:dyDescent="0.3">
      <c r="A328" s="60" t="s">
        <v>25</v>
      </c>
      <c r="B328" s="60">
        <v>403310</v>
      </c>
      <c r="C328" s="60" t="s">
        <v>391</v>
      </c>
      <c r="D328" s="62" t="s">
        <v>392</v>
      </c>
      <c r="E328" s="60">
        <v>171019</v>
      </c>
      <c r="F328" s="60"/>
      <c r="G328" s="60">
        <v>1020</v>
      </c>
      <c r="H328" s="60" t="s">
        <v>50</v>
      </c>
      <c r="I328" s="54">
        <v>990</v>
      </c>
      <c r="J328" s="55">
        <v>3786.2829143999993</v>
      </c>
      <c r="K328" s="56">
        <v>0.63104715239999987</v>
      </c>
      <c r="L328" s="55">
        <v>0</v>
      </c>
      <c r="M328" s="55">
        <v>0</v>
      </c>
      <c r="N328" s="55">
        <v>0</v>
      </c>
      <c r="O328" s="55">
        <v>1735.3796691000002</v>
      </c>
      <c r="P328" s="55">
        <v>0</v>
      </c>
      <c r="Q328" s="55">
        <v>0</v>
      </c>
      <c r="R328" s="55">
        <v>179.21537193071237</v>
      </c>
      <c r="S328" s="112">
        <f t="shared" si="15"/>
        <v>5700.8779554307121</v>
      </c>
      <c r="T328" s="51" t="s">
        <v>81</v>
      </c>
      <c r="U328" s="51">
        <v>2038</v>
      </c>
      <c r="V328" s="57">
        <v>2129.9760000000001</v>
      </c>
      <c r="W328" s="55">
        <v>37.787453202924993</v>
      </c>
      <c r="X328" s="112">
        <f t="shared" si="16"/>
        <v>2167.7634532029251</v>
      </c>
      <c r="Y328" s="55">
        <f t="shared" si="17"/>
        <v>7868.6414086336372</v>
      </c>
      <c r="Z328" s="3"/>
    </row>
    <row r="329" spans="1:26" x14ac:dyDescent="0.3">
      <c r="A329" s="60" t="s">
        <v>25</v>
      </c>
      <c r="B329" s="60">
        <v>403310</v>
      </c>
      <c r="C329" s="60" t="s">
        <v>391</v>
      </c>
      <c r="D329" s="62" t="s">
        <v>392</v>
      </c>
      <c r="E329" s="60">
        <v>171022</v>
      </c>
      <c r="F329" s="60"/>
      <c r="G329" s="60">
        <v>1020</v>
      </c>
      <c r="H329" s="60" t="s">
        <v>50</v>
      </c>
      <c r="I329" s="54">
        <v>1909</v>
      </c>
      <c r="J329" s="55">
        <v>3786.2829143999993</v>
      </c>
      <c r="K329" s="56">
        <v>0.63104715239999987</v>
      </c>
      <c r="L329" s="55">
        <v>0</v>
      </c>
      <c r="M329" s="55">
        <v>0</v>
      </c>
      <c r="N329" s="55">
        <v>0</v>
      </c>
      <c r="O329" s="55">
        <v>1735.3796691000002</v>
      </c>
      <c r="P329" s="55">
        <v>0</v>
      </c>
      <c r="Q329" s="55">
        <v>0</v>
      </c>
      <c r="R329" s="55">
        <v>179.21537193071237</v>
      </c>
      <c r="S329" s="112">
        <f t="shared" si="15"/>
        <v>5700.8779554307121</v>
      </c>
      <c r="T329" s="51" t="s">
        <v>81</v>
      </c>
      <c r="U329" s="51">
        <v>2038</v>
      </c>
      <c r="V329" s="57">
        <v>2129.9760000000001</v>
      </c>
      <c r="W329" s="55">
        <v>37.787453202924993</v>
      </c>
      <c r="X329" s="112">
        <f t="shared" si="16"/>
        <v>2167.7634532029251</v>
      </c>
      <c r="Y329" s="55">
        <f t="shared" si="17"/>
        <v>7868.6414086336372</v>
      </c>
      <c r="Z329" s="3"/>
    </row>
    <row r="330" spans="1:26" x14ac:dyDescent="0.3">
      <c r="A330" s="60" t="s">
        <v>25</v>
      </c>
      <c r="B330" s="60">
        <v>403310</v>
      </c>
      <c r="C330" s="60" t="s">
        <v>391</v>
      </c>
      <c r="D330" s="62" t="s">
        <v>392</v>
      </c>
      <c r="E330" s="60">
        <v>231068</v>
      </c>
      <c r="F330" s="60"/>
      <c r="G330" s="60">
        <v>1020</v>
      </c>
      <c r="H330" s="60" t="s">
        <v>50</v>
      </c>
      <c r="I330" s="54">
        <v>0</v>
      </c>
      <c r="J330" s="55">
        <v>3786.2829143999993</v>
      </c>
      <c r="K330" s="56">
        <v>0.63104715239999987</v>
      </c>
      <c r="L330" s="55">
        <v>0</v>
      </c>
      <c r="M330" s="55">
        <v>0</v>
      </c>
      <c r="N330" s="55">
        <v>0</v>
      </c>
      <c r="O330" s="55">
        <v>1735.3796691000002</v>
      </c>
      <c r="P330" s="55">
        <v>0</v>
      </c>
      <c r="Q330" s="55">
        <v>0</v>
      </c>
      <c r="R330" s="55">
        <v>411.04312332710606</v>
      </c>
      <c r="S330" s="112">
        <f t="shared" si="15"/>
        <v>5932.705706827106</v>
      </c>
      <c r="T330" s="51" t="s">
        <v>81</v>
      </c>
      <c r="U330" s="51">
        <v>2033</v>
      </c>
      <c r="V330" s="57">
        <v>4885.250512942961</v>
      </c>
      <c r="W330" s="55">
        <v>43.519159224609808</v>
      </c>
      <c r="X330" s="112">
        <f t="shared" si="16"/>
        <v>4928.7696721675711</v>
      </c>
      <c r="Y330" s="55">
        <f t="shared" si="17"/>
        <v>10861.475378994677</v>
      </c>
      <c r="Z330" s="3"/>
    </row>
    <row r="331" spans="1:26" x14ac:dyDescent="0.3">
      <c r="A331" s="60" t="s">
        <v>25</v>
      </c>
      <c r="B331" s="51">
        <v>403310</v>
      </c>
      <c r="C331" s="51" t="s">
        <v>391</v>
      </c>
      <c r="D331" s="62" t="s">
        <v>392</v>
      </c>
      <c r="E331" s="51">
        <v>241012</v>
      </c>
      <c r="F331" s="53"/>
      <c r="G331" s="51">
        <v>1020</v>
      </c>
      <c r="H331" s="51" t="s">
        <v>50</v>
      </c>
      <c r="I331" s="54">
        <v>72</v>
      </c>
      <c r="J331" s="55">
        <v>3786.2829143999993</v>
      </c>
      <c r="K331" s="56">
        <v>0.63104715239999987</v>
      </c>
      <c r="L331" s="55">
        <v>0</v>
      </c>
      <c r="M331" s="55">
        <v>0</v>
      </c>
      <c r="N331" s="55">
        <v>0</v>
      </c>
      <c r="O331" s="55">
        <v>1735.3796691000002</v>
      </c>
      <c r="P331" s="55">
        <v>0</v>
      </c>
      <c r="Q331" s="55">
        <v>0</v>
      </c>
      <c r="R331" s="55">
        <v>379.25578845647647</v>
      </c>
      <c r="S331" s="112">
        <f t="shared" si="15"/>
        <v>5900.9183719564753</v>
      </c>
      <c r="T331" s="51" t="s">
        <v>81</v>
      </c>
      <c r="U331" s="51">
        <v>2034</v>
      </c>
      <c r="V331" s="57">
        <v>4507.4578066087051</v>
      </c>
      <c r="W331" s="55">
        <v>46.848029568618273</v>
      </c>
      <c r="X331" s="112">
        <f t="shared" si="16"/>
        <v>4554.3058361773237</v>
      </c>
      <c r="Y331" s="55">
        <f t="shared" si="17"/>
        <v>10455.224208133799</v>
      </c>
      <c r="Z331" s="3"/>
    </row>
    <row r="332" spans="1:26" x14ac:dyDescent="0.3">
      <c r="A332" s="51" t="s">
        <v>25</v>
      </c>
      <c r="B332" s="51">
        <v>403310</v>
      </c>
      <c r="C332" s="51" t="s">
        <v>391</v>
      </c>
      <c r="D332" s="62" t="s">
        <v>392</v>
      </c>
      <c r="E332" s="51">
        <v>241013</v>
      </c>
      <c r="F332" s="60"/>
      <c r="G332" s="60">
        <v>1020</v>
      </c>
      <c r="H332" s="51" t="s">
        <v>50</v>
      </c>
      <c r="I332" s="54">
        <v>0</v>
      </c>
      <c r="J332" s="55">
        <v>3786.2829143999993</v>
      </c>
      <c r="K332" s="56">
        <v>0.63104715239999987</v>
      </c>
      <c r="L332" s="55">
        <v>0</v>
      </c>
      <c r="M332" s="55">
        <v>0</v>
      </c>
      <c r="N332" s="55">
        <v>0</v>
      </c>
      <c r="O332" s="55">
        <v>1735.3796691000002</v>
      </c>
      <c r="P332" s="55">
        <v>0</v>
      </c>
      <c r="Q332" s="55">
        <v>0</v>
      </c>
      <c r="R332" s="55">
        <v>379.25578845647647</v>
      </c>
      <c r="S332" s="112">
        <f t="shared" si="15"/>
        <v>5900.9183719564753</v>
      </c>
      <c r="T332" s="51" t="s">
        <v>81</v>
      </c>
      <c r="U332" s="51">
        <v>2034</v>
      </c>
      <c r="V332" s="57">
        <v>4507.4578066087051</v>
      </c>
      <c r="W332" s="55">
        <v>40.152123282111269</v>
      </c>
      <c r="X332" s="112">
        <f t="shared" si="16"/>
        <v>4547.6099298908166</v>
      </c>
      <c r="Y332" s="55">
        <f t="shared" si="17"/>
        <v>10448.528301847291</v>
      </c>
      <c r="Z332" s="3"/>
    </row>
    <row r="333" spans="1:26" x14ac:dyDescent="0.3">
      <c r="A333" s="60" t="s">
        <v>25</v>
      </c>
      <c r="B333" s="60">
        <v>403310</v>
      </c>
      <c r="C333" s="60" t="s">
        <v>391</v>
      </c>
      <c r="D333" s="62" t="s">
        <v>392</v>
      </c>
      <c r="E333" s="60">
        <v>241014</v>
      </c>
      <c r="F333" s="60"/>
      <c r="G333" s="60">
        <v>1020</v>
      </c>
      <c r="H333" s="60" t="s">
        <v>50</v>
      </c>
      <c r="I333" s="54">
        <v>0</v>
      </c>
      <c r="J333" s="55">
        <v>3786.2829143999993</v>
      </c>
      <c r="K333" s="56">
        <v>0.63104715239999987</v>
      </c>
      <c r="L333" s="55">
        <v>0</v>
      </c>
      <c r="M333" s="55">
        <v>0</v>
      </c>
      <c r="N333" s="55">
        <v>0</v>
      </c>
      <c r="O333" s="55">
        <v>1735.3796691000002</v>
      </c>
      <c r="P333" s="55">
        <v>0</v>
      </c>
      <c r="Q333" s="55">
        <v>0</v>
      </c>
      <c r="R333" s="55">
        <v>379.25578845647647</v>
      </c>
      <c r="S333" s="112">
        <f t="shared" si="15"/>
        <v>5900.9183719564753</v>
      </c>
      <c r="T333" s="51" t="s">
        <v>81</v>
      </c>
      <c r="U333" s="51">
        <v>2034</v>
      </c>
      <c r="V333" s="57">
        <v>4507.4578066087051</v>
      </c>
      <c r="W333" s="55">
        <v>40.152123282111269</v>
      </c>
      <c r="X333" s="112">
        <f t="shared" si="16"/>
        <v>4547.6099298908166</v>
      </c>
      <c r="Y333" s="55">
        <f t="shared" si="17"/>
        <v>10448.528301847291</v>
      </c>
      <c r="Z333" s="3"/>
    </row>
    <row r="334" spans="1:26" x14ac:dyDescent="0.3">
      <c r="A334" s="60" t="s">
        <v>25</v>
      </c>
      <c r="B334" s="60">
        <v>403310</v>
      </c>
      <c r="C334" s="60" t="s">
        <v>391</v>
      </c>
      <c r="D334" s="62" t="s">
        <v>392</v>
      </c>
      <c r="E334" s="60">
        <v>241015</v>
      </c>
      <c r="F334" s="60"/>
      <c r="G334" s="60">
        <v>1020</v>
      </c>
      <c r="H334" s="60" t="s">
        <v>50</v>
      </c>
      <c r="I334" s="54">
        <v>0</v>
      </c>
      <c r="J334" s="55">
        <v>3786.2829143999993</v>
      </c>
      <c r="K334" s="56">
        <v>0.63104715239999987</v>
      </c>
      <c r="L334" s="55">
        <v>0</v>
      </c>
      <c r="M334" s="55">
        <v>0</v>
      </c>
      <c r="N334" s="55">
        <v>0</v>
      </c>
      <c r="O334" s="55">
        <v>1735.3796691000002</v>
      </c>
      <c r="P334" s="55">
        <v>0</v>
      </c>
      <c r="Q334" s="55">
        <v>0</v>
      </c>
      <c r="R334" s="55">
        <v>379.25578845647647</v>
      </c>
      <c r="S334" s="112">
        <f t="shared" si="15"/>
        <v>5900.9183719564753</v>
      </c>
      <c r="T334" s="51" t="s">
        <v>81</v>
      </c>
      <c r="U334" s="51">
        <v>2034</v>
      </c>
      <c r="V334" s="57">
        <v>4507.4578066087051</v>
      </c>
      <c r="W334" s="55">
        <v>45.6589932851508</v>
      </c>
      <c r="X334" s="112">
        <f t="shared" si="16"/>
        <v>4553.1167998938563</v>
      </c>
      <c r="Y334" s="55">
        <f t="shared" si="17"/>
        <v>10454.035171850332</v>
      </c>
      <c r="Z334" s="3"/>
    </row>
    <row r="335" spans="1:26" x14ac:dyDescent="0.3">
      <c r="A335" s="51" t="s">
        <v>25</v>
      </c>
      <c r="B335" s="51">
        <v>403310</v>
      </c>
      <c r="C335" s="51" t="s">
        <v>391</v>
      </c>
      <c r="D335" s="62" t="s">
        <v>392</v>
      </c>
      <c r="E335" s="60">
        <v>241016</v>
      </c>
      <c r="F335" s="53"/>
      <c r="G335" s="51">
        <v>1020</v>
      </c>
      <c r="H335" s="51" t="s">
        <v>50</v>
      </c>
      <c r="I335" s="54">
        <v>214</v>
      </c>
      <c r="J335" s="55">
        <v>3786.2829143999993</v>
      </c>
      <c r="K335" s="56">
        <v>0.63104715239999987</v>
      </c>
      <c r="L335" s="55">
        <v>0</v>
      </c>
      <c r="M335" s="55">
        <v>0</v>
      </c>
      <c r="N335" s="55">
        <v>0</v>
      </c>
      <c r="O335" s="55">
        <v>1735.3796691000002</v>
      </c>
      <c r="P335" s="55">
        <v>0</v>
      </c>
      <c r="Q335" s="55">
        <v>0</v>
      </c>
      <c r="R335" s="55">
        <v>379.25578845647647</v>
      </c>
      <c r="S335" s="112">
        <f t="shared" si="15"/>
        <v>5900.9183719564753</v>
      </c>
      <c r="T335" s="51" t="s">
        <v>81</v>
      </c>
      <c r="U335" s="51">
        <v>2034</v>
      </c>
      <c r="V335" s="57">
        <v>4507.4578066087051</v>
      </c>
      <c r="W335" s="55">
        <v>40.152123282111269</v>
      </c>
      <c r="X335" s="112">
        <f t="shared" si="16"/>
        <v>4547.6099298908166</v>
      </c>
      <c r="Y335" s="55">
        <f t="shared" si="17"/>
        <v>10448.528301847291</v>
      </c>
      <c r="Z335" s="3"/>
    </row>
    <row r="336" spans="1:26" x14ac:dyDescent="0.3">
      <c r="A336" s="60" t="s">
        <v>25</v>
      </c>
      <c r="B336" s="60">
        <v>403310</v>
      </c>
      <c r="C336" s="60" t="s">
        <v>391</v>
      </c>
      <c r="D336" s="62" t="s">
        <v>392</v>
      </c>
      <c r="E336" s="60">
        <v>241017</v>
      </c>
      <c r="F336" s="60"/>
      <c r="G336" s="60">
        <v>1020</v>
      </c>
      <c r="H336" s="60" t="s">
        <v>50</v>
      </c>
      <c r="I336" s="54">
        <v>0</v>
      </c>
      <c r="J336" s="55">
        <v>3786.2829143999993</v>
      </c>
      <c r="K336" s="56">
        <v>0.63104715239999987</v>
      </c>
      <c r="L336" s="55">
        <v>0</v>
      </c>
      <c r="M336" s="55">
        <v>0</v>
      </c>
      <c r="N336" s="55">
        <v>0</v>
      </c>
      <c r="O336" s="55">
        <v>1735.3796691000002</v>
      </c>
      <c r="P336" s="55">
        <v>0</v>
      </c>
      <c r="Q336" s="55">
        <v>0</v>
      </c>
      <c r="R336" s="55">
        <v>379.25578845647647</v>
      </c>
      <c r="S336" s="112">
        <f t="shared" si="15"/>
        <v>5900.9183719564753</v>
      </c>
      <c r="T336" s="51" t="s">
        <v>81</v>
      </c>
      <c r="U336" s="51">
        <v>2034</v>
      </c>
      <c r="V336" s="55">
        <v>4507.4578066087051</v>
      </c>
      <c r="W336" s="55">
        <v>40.152123282111269</v>
      </c>
      <c r="X336" s="112">
        <f t="shared" si="16"/>
        <v>4547.6099298908166</v>
      </c>
      <c r="Y336" s="55">
        <f t="shared" si="17"/>
        <v>10448.528301847291</v>
      </c>
      <c r="Z336" s="3"/>
    </row>
    <row r="337" spans="1:26" x14ac:dyDescent="0.3">
      <c r="A337" s="60" t="s">
        <v>25</v>
      </c>
      <c r="B337" s="60">
        <v>403310</v>
      </c>
      <c r="C337" s="60" t="s">
        <v>391</v>
      </c>
      <c r="D337" s="62" t="s">
        <v>392</v>
      </c>
      <c r="E337" s="60">
        <v>241018</v>
      </c>
      <c r="F337" s="60"/>
      <c r="G337" s="60">
        <v>1020</v>
      </c>
      <c r="H337" s="60" t="s">
        <v>50</v>
      </c>
      <c r="I337" s="54">
        <v>0</v>
      </c>
      <c r="J337" s="55">
        <v>3786.2829143999993</v>
      </c>
      <c r="K337" s="56">
        <v>0.63104715239999987</v>
      </c>
      <c r="L337" s="55">
        <v>0</v>
      </c>
      <c r="M337" s="55">
        <v>0</v>
      </c>
      <c r="N337" s="55">
        <v>0</v>
      </c>
      <c r="O337" s="55">
        <v>1735.3796691000002</v>
      </c>
      <c r="P337" s="55">
        <v>0</v>
      </c>
      <c r="Q337" s="55">
        <v>0</v>
      </c>
      <c r="R337" s="55">
        <v>379.25578845647647</v>
      </c>
      <c r="S337" s="112">
        <f t="shared" si="15"/>
        <v>5900.9183719564753</v>
      </c>
      <c r="T337" s="51" t="s">
        <v>81</v>
      </c>
      <c r="U337" s="51">
        <v>2034</v>
      </c>
      <c r="V337" s="55">
        <v>4507.4578066087051</v>
      </c>
      <c r="W337" s="55">
        <v>40.152123282111269</v>
      </c>
      <c r="X337" s="112">
        <f t="shared" si="16"/>
        <v>4547.6099298908166</v>
      </c>
      <c r="Y337" s="55">
        <f t="shared" si="17"/>
        <v>10448.528301847291</v>
      </c>
      <c r="Z337" s="3"/>
    </row>
    <row r="338" spans="1:26" x14ac:dyDescent="0.3">
      <c r="A338" s="60" t="s">
        <v>25</v>
      </c>
      <c r="B338" s="60">
        <v>403310</v>
      </c>
      <c r="C338" s="60" t="s">
        <v>391</v>
      </c>
      <c r="D338" s="62" t="s">
        <v>392</v>
      </c>
      <c r="E338" s="60">
        <v>201024</v>
      </c>
      <c r="F338" s="60"/>
      <c r="G338" s="60">
        <v>1020</v>
      </c>
      <c r="H338" s="60" t="s">
        <v>50</v>
      </c>
      <c r="I338" s="54">
        <v>2529</v>
      </c>
      <c r="J338" s="55">
        <v>3786.2829143999993</v>
      </c>
      <c r="K338" s="56">
        <v>0.63104715239999987</v>
      </c>
      <c r="L338" s="55">
        <v>0</v>
      </c>
      <c r="M338" s="55">
        <v>0</v>
      </c>
      <c r="N338" s="55">
        <v>0</v>
      </c>
      <c r="O338" s="55">
        <v>1735.3796691000002</v>
      </c>
      <c r="P338" s="55">
        <v>0</v>
      </c>
      <c r="Q338" s="55">
        <v>0</v>
      </c>
      <c r="R338" s="55">
        <v>205.41644969836037</v>
      </c>
      <c r="S338" s="112">
        <f t="shared" si="15"/>
        <v>5727.0790331983599</v>
      </c>
      <c r="T338" s="51" t="s">
        <v>81</v>
      </c>
      <c r="U338" s="51">
        <v>2031</v>
      </c>
      <c r="V338" s="55">
        <v>2441.3760000000002</v>
      </c>
      <c r="W338" s="55">
        <v>43.777621841168063</v>
      </c>
      <c r="X338" s="112">
        <f t="shared" si="16"/>
        <v>2485.1536218411684</v>
      </c>
      <c r="Y338" s="55">
        <f t="shared" si="17"/>
        <v>8212.2326550395283</v>
      </c>
      <c r="Z338" s="3"/>
    </row>
    <row r="339" spans="1:26" x14ac:dyDescent="0.3">
      <c r="A339" s="60" t="s">
        <v>25</v>
      </c>
      <c r="B339" s="60">
        <v>403310</v>
      </c>
      <c r="C339" s="60" t="s">
        <v>391</v>
      </c>
      <c r="D339" s="62" t="s">
        <v>392</v>
      </c>
      <c r="E339" s="60">
        <v>231028</v>
      </c>
      <c r="F339" s="60"/>
      <c r="G339" s="60">
        <v>1020</v>
      </c>
      <c r="H339" s="60" t="s">
        <v>50</v>
      </c>
      <c r="I339" s="54">
        <v>2774</v>
      </c>
      <c r="J339" s="55">
        <v>3786.2829143999993</v>
      </c>
      <c r="K339" s="56">
        <v>0.63104715239999987</v>
      </c>
      <c r="L339" s="55">
        <v>0</v>
      </c>
      <c r="M339" s="55">
        <v>0</v>
      </c>
      <c r="N339" s="55">
        <v>0</v>
      </c>
      <c r="O339" s="55">
        <v>1735.3796691000002</v>
      </c>
      <c r="P339" s="55">
        <v>0</v>
      </c>
      <c r="Q339" s="55">
        <v>0</v>
      </c>
      <c r="R339" s="55">
        <v>377.29551985413121</v>
      </c>
      <c r="S339" s="112">
        <f t="shared" si="15"/>
        <v>5898.9581033541308</v>
      </c>
      <c r="T339" s="51" t="s">
        <v>81</v>
      </c>
      <c r="U339" s="51">
        <v>2034</v>
      </c>
      <c r="V339" s="55">
        <v>4484.16</v>
      </c>
      <c r="W339" s="55">
        <v>23.827354543210848</v>
      </c>
      <c r="X339" s="112">
        <f t="shared" si="16"/>
        <v>4507.987354543211</v>
      </c>
      <c r="Y339" s="55">
        <f t="shared" si="17"/>
        <v>10406.945457897342</v>
      </c>
      <c r="Z339" s="3"/>
    </row>
    <row r="340" spans="1:26" x14ac:dyDescent="0.3">
      <c r="A340" s="60" t="s">
        <v>25</v>
      </c>
      <c r="B340" s="60">
        <v>403310</v>
      </c>
      <c r="C340" s="60" t="s">
        <v>391</v>
      </c>
      <c r="D340" s="62" t="s">
        <v>392</v>
      </c>
      <c r="E340" s="60">
        <v>231029</v>
      </c>
      <c r="F340" s="60"/>
      <c r="G340" s="60">
        <v>1020</v>
      </c>
      <c r="H340" s="60" t="s">
        <v>50</v>
      </c>
      <c r="I340" s="54">
        <v>3951</v>
      </c>
      <c r="J340" s="55">
        <v>3786.2829143999993</v>
      </c>
      <c r="K340" s="56">
        <v>0.63104715239999987</v>
      </c>
      <c r="L340" s="55">
        <v>0</v>
      </c>
      <c r="M340" s="55">
        <v>0</v>
      </c>
      <c r="N340" s="55">
        <v>0</v>
      </c>
      <c r="O340" s="55">
        <v>1735.3796691000002</v>
      </c>
      <c r="P340" s="55">
        <v>0</v>
      </c>
      <c r="Q340" s="55">
        <v>0</v>
      </c>
      <c r="R340" s="55">
        <v>424.45745983589768</v>
      </c>
      <c r="S340" s="112">
        <f t="shared" si="15"/>
        <v>5946.1200433358972</v>
      </c>
      <c r="T340" s="51" t="s">
        <v>81</v>
      </c>
      <c r="U340" s="51">
        <v>2034</v>
      </c>
      <c r="V340" s="55">
        <v>5044.68</v>
      </c>
      <c r="W340" s="55">
        <v>39.712257572018075</v>
      </c>
      <c r="X340" s="112">
        <f t="shared" si="16"/>
        <v>5084.392257572018</v>
      </c>
      <c r="Y340" s="55">
        <f t="shared" si="17"/>
        <v>11030.512300907914</v>
      </c>
      <c r="Z340" s="3"/>
    </row>
    <row r="341" spans="1:26" x14ac:dyDescent="0.3">
      <c r="A341" s="60" t="s">
        <v>25</v>
      </c>
      <c r="B341" s="60">
        <v>403360</v>
      </c>
      <c r="C341" s="60" t="s">
        <v>404</v>
      </c>
      <c r="D341" s="62" t="s">
        <v>405</v>
      </c>
      <c r="E341" s="60">
        <v>141024</v>
      </c>
      <c r="F341" s="60"/>
      <c r="G341" s="60">
        <v>1020</v>
      </c>
      <c r="H341" s="60" t="s">
        <v>50</v>
      </c>
      <c r="I341" s="54">
        <v>1450</v>
      </c>
      <c r="J341" s="55">
        <v>3786.2829143999993</v>
      </c>
      <c r="K341" s="56">
        <v>0.63104715239999987</v>
      </c>
      <c r="L341" s="55">
        <v>0</v>
      </c>
      <c r="M341" s="55">
        <v>0</v>
      </c>
      <c r="N341" s="55">
        <v>0</v>
      </c>
      <c r="O341" s="55">
        <v>1735.3796691000002</v>
      </c>
      <c r="P341" s="55">
        <v>0</v>
      </c>
      <c r="Q341" s="55">
        <v>0</v>
      </c>
      <c r="R341" s="55">
        <v>179.21537193071237</v>
      </c>
      <c r="S341" s="112">
        <f t="shared" si="15"/>
        <v>5700.8779554307121</v>
      </c>
      <c r="T341" s="51" t="s">
        <v>81</v>
      </c>
      <c r="U341" s="51">
        <v>2023</v>
      </c>
      <c r="V341" s="55">
        <v>2129.9760000000001</v>
      </c>
      <c r="W341" s="55">
        <v>0</v>
      </c>
      <c r="X341" s="112">
        <f t="shared" si="16"/>
        <v>2129.9760000000001</v>
      </c>
      <c r="Y341" s="55">
        <f t="shared" si="17"/>
        <v>7830.8539554307117</v>
      </c>
      <c r="Z341" s="3"/>
    </row>
    <row r="342" spans="1:26" x14ac:dyDescent="0.3">
      <c r="A342" s="60" t="s">
        <v>25</v>
      </c>
      <c r="B342" s="60">
        <v>403360</v>
      </c>
      <c r="C342" s="60" t="s">
        <v>404</v>
      </c>
      <c r="D342" s="62" t="s">
        <v>405</v>
      </c>
      <c r="E342" s="60">
        <v>141041</v>
      </c>
      <c r="F342" s="60"/>
      <c r="G342" s="60">
        <v>1202</v>
      </c>
      <c r="H342" s="60" t="s">
        <v>50</v>
      </c>
      <c r="I342" s="54">
        <v>417</v>
      </c>
      <c r="J342" s="55">
        <v>4606.6442125200001</v>
      </c>
      <c r="K342" s="56">
        <v>0.76777403542</v>
      </c>
      <c r="L342" s="55">
        <v>0</v>
      </c>
      <c r="M342" s="55">
        <v>0</v>
      </c>
      <c r="N342" s="55">
        <v>0</v>
      </c>
      <c r="O342" s="55">
        <v>1735.3796691000002</v>
      </c>
      <c r="P342" s="55">
        <v>0</v>
      </c>
      <c r="Q342" s="55">
        <v>0</v>
      </c>
      <c r="R342" s="55">
        <v>136.45521301391079</v>
      </c>
      <c r="S342" s="112">
        <f t="shared" si="15"/>
        <v>6478.4790946339108</v>
      </c>
      <c r="T342" s="51" t="s">
        <v>808</v>
      </c>
      <c r="U342" s="51">
        <v>2024</v>
      </c>
      <c r="V342" s="55">
        <v>1621.7711999999999</v>
      </c>
      <c r="W342" s="55">
        <v>0</v>
      </c>
      <c r="X342" s="112">
        <f t="shared" si="16"/>
        <v>1621.7711999999999</v>
      </c>
      <c r="Y342" s="55">
        <f t="shared" si="17"/>
        <v>8100.2502946339109</v>
      </c>
      <c r="Z342" s="3"/>
    </row>
    <row r="343" spans="1:26" x14ac:dyDescent="0.3">
      <c r="A343" s="60" t="s">
        <v>25</v>
      </c>
      <c r="B343" s="60"/>
      <c r="C343" s="60" t="s">
        <v>423</v>
      </c>
      <c r="D343" s="62" t="s">
        <v>837</v>
      </c>
      <c r="E343" s="60">
        <v>161021</v>
      </c>
      <c r="F343" s="60"/>
      <c r="G343" s="60">
        <v>1020</v>
      </c>
      <c r="H343" s="60" t="s">
        <v>50</v>
      </c>
      <c r="I343" s="54">
        <v>2344</v>
      </c>
      <c r="J343" s="55">
        <v>3786.2829143999993</v>
      </c>
      <c r="K343" s="56">
        <v>0.63104715239999987</v>
      </c>
      <c r="L343" s="55">
        <v>0</v>
      </c>
      <c r="M343" s="55">
        <v>0</v>
      </c>
      <c r="N343" s="55">
        <v>0</v>
      </c>
      <c r="O343" s="55">
        <v>1735.3796691000002</v>
      </c>
      <c r="P343" s="55">
        <v>0</v>
      </c>
      <c r="Q343" s="55">
        <v>0</v>
      </c>
      <c r="R343" s="55">
        <v>358.43074386142473</v>
      </c>
      <c r="S343" s="112">
        <f t="shared" si="15"/>
        <v>5880.0933273614246</v>
      </c>
      <c r="T343" s="51" t="s">
        <v>808</v>
      </c>
      <c r="U343" s="51">
        <v>2026</v>
      </c>
      <c r="V343" s="55">
        <v>4259.9520000000002</v>
      </c>
      <c r="W343" s="55">
        <v>103.8</v>
      </c>
      <c r="X343" s="112">
        <f t="shared" si="16"/>
        <v>4363.7520000000004</v>
      </c>
      <c r="Y343" s="55">
        <f t="shared" si="17"/>
        <v>10243.845327361425</v>
      </c>
      <c r="Z343" s="3"/>
    </row>
    <row r="344" spans="1:26" x14ac:dyDescent="0.3">
      <c r="A344" s="60" t="s">
        <v>25</v>
      </c>
      <c r="B344" s="60"/>
      <c r="C344" s="60" t="s">
        <v>423</v>
      </c>
      <c r="D344" s="62" t="s">
        <v>837</v>
      </c>
      <c r="E344" s="60">
        <v>181021</v>
      </c>
      <c r="F344" s="60"/>
      <c r="G344" s="60">
        <v>1024</v>
      </c>
      <c r="H344" s="60" t="s">
        <v>50</v>
      </c>
      <c r="I344" s="54">
        <v>2841</v>
      </c>
      <c r="J344" s="55">
        <v>3912.4923448799996</v>
      </c>
      <c r="K344" s="56">
        <v>0.65208205747999992</v>
      </c>
      <c r="L344" s="55">
        <v>0</v>
      </c>
      <c r="M344" s="55">
        <v>0</v>
      </c>
      <c r="N344" s="55">
        <v>0</v>
      </c>
      <c r="O344" s="55">
        <v>1735.3796691000002</v>
      </c>
      <c r="P344" s="55">
        <v>0</v>
      </c>
      <c r="Q344" s="55">
        <v>0</v>
      </c>
      <c r="R344" s="55">
        <v>445.94234360536905</v>
      </c>
      <c r="S344" s="112">
        <f t="shared" si="15"/>
        <v>6093.8143575853683</v>
      </c>
      <c r="T344" s="51" t="s">
        <v>808</v>
      </c>
      <c r="U344" s="51">
        <v>2028</v>
      </c>
      <c r="V344" s="55">
        <v>5300.0280000000002</v>
      </c>
      <c r="W344" s="55">
        <v>74.559124800000006</v>
      </c>
      <c r="X344" s="112">
        <f t="shared" si="16"/>
        <v>5374.5871248000003</v>
      </c>
      <c r="Y344" s="55">
        <f t="shared" si="17"/>
        <v>11468.401482385369</v>
      </c>
      <c r="Z344" s="3"/>
    </row>
    <row r="345" spans="1:26" x14ac:dyDescent="0.3">
      <c r="A345" s="60" t="s">
        <v>25</v>
      </c>
      <c r="B345" s="60" t="s">
        <v>415</v>
      </c>
      <c r="C345" s="60" t="s">
        <v>416</v>
      </c>
      <c r="D345" s="62" t="s">
        <v>417</v>
      </c>
      <c r="E345" s="60">
        <v>181049</v>
      </c>
      <c r="F345" s="60"/>
      <c r="G345" s="60">
        <v>1226</v>
      </c>
      <c r="H345" s="60" t="s">
        <v>50</v>
      </c>
      <c r="I345" s="54">
        <v>1112</v>
      </c>
      <c r="J345" s="55">
        <v>7572.5658287999986</v>
      </c>
      <c r="K345" s="56">
        <v>1.2620943047999997</v>
      </c>
      <c r="L345" s="55">
        <v>0</v>
      </c>
      <c r="M345" s="55">
        <v>0</v>
      </c>
      <c r="N345" s="55">
        <v>0</v>
      </c>
      <c r="O345" s="55">
        <v>1735.3796691000002</v>
      </c>
      <c r="P345" s="55">
        <v>457.34059018789168</v>
      </c>
      <c r="Q345" s="55">
        <v>0</v>
      </c>
      <c r="R345" s="55">
        <v>0</v>
      </c>
      <c r="S345" s="112">
        <f t="shared" si="15"/>
        <v>9765.2860880878907</v>
      </c>
      <c r="T345" s="51" t="s">
        <v>247</v>
      </c>
      <c r="U345" s="51">
        <v>1900</v>
      </c>
      <c r="V345" s="55">
        <v>0</v>
      </c>
      <c r="W345" s="55">
        <v>0</v>
      </c>
      <c r="X345" s="112">
        <f t="shared" si="16"/>
        <v>0</v>
      </c>
      <c r="Y345" s="55">
        <f t="shared" si="17"/>
        <v>9765.2860880878907</v>
      </c>
      <c r="Z345" s="3"/>
    </row>
    <row r="346" spans="1:26" x14ac:dyDescent="0.3">
      <c r="A346" s="60" t="s">
        <v>25</v>
      </c>
      <c r="B346" s="60" t="s">
        <v>424</v>
      </c>
      <c r="C346" s="60" t="s">
        <v>425</v>
      </c>
      <c r="D346" s="62" t="s">
        <v>426</v>
      </c>
      <c r="E346" s="60">
        <v>171039</v>
      </c>
      <c r="F346" s="60"/>
      <c r="G346" s="60">
        <v>1226</v>
      </c>
      <c r="H346" s="60" t="s">
        <v>50</v>
      </c>
      <c r="I346" s="54">
        <v>893</v>
      </c>
      <c r="J346" s="55">
        <v>7572.5658287999986</v>
      </c>
      <c r="K346" s="56">
        <v>1.2620943047999997</v>
      </c>
      <c r="L346" s="55">
        <v>0</v>
      </c>
      <c r="M346" s="55">
        <v>0</v>
      </c>
      <c r="N346" s="55">
        <v>0</v>
      </c>
      <c r="O346" s="55">
        <v>1735.3796691000002</v>
      </c>
      <c r="P346" s="55">
        <v>0</v>
      </c>
      <c r="Q346" s="55">
        <v>0</v>
      </c>
      <c r="R346" s="55">
        <v>314.41293321177608</v>
      </c>
      <c r="S346" s="112">
        <f t="shared" si="15"/>
        <v>9622.3584311117738</v>
      </c>
      <c r="T346" s="51" t="s">
        <v>81</v>
      </c>
      <c r="U346" s="51">
        <v>2028</v>
      </c>
      <c r="V346" s="55">
        <v>3736.8</v>
      </c>
      <c r="W346" s="55">
        <v>74.559124800000006</v>
      </c>
      <c r="X346" s="112">
        <f t="shared" si="16"/>
        <v>3811.3591248000002</v>
      </c>
      <c r="Y346" s="55">
        <f t="shared" si="17"/>
        <v>13433.717555911775</v>
      </c>
      <c r="Z346" s="3"/>
    </row>
    <row r="347" spans="1:26" x14ac:dyDescent="0.3">
      <c r="A347" s="60" t="s">
        <v>25</v>
      </c>
      <c r="B347" s="60" t="s">
        <v>424</v>
      </c>
      <c r="C347" s="60" t="s">
        <v>425</v>
      </c>
      <c r="D347" s="62" t="s">
        <v>426</v>
      </c>
      <c r="E347" s="60">
        <v>231044</v>
      </c>
      <c r="F347" s="60"/>
      <c r="G347" s="60">
        <v>1202</v>
      </c>
      <c r="H347" s="60" t="s">
        <v>50</v>
      </c>
      <c r="I347" s="54">
        <v>731</v>
      </c>
      <c r="J347" s="55">
        <v>4606.6442125200001</v>
      </c>
      <c r="K347" s="56">
        <v>0.76777403542</v>
      </c>
      <c r="L347" s="55">
        <v>0</v>
      </c>
      <c r="M347" s="55">
        <v>0</v>
      </c>
      <c r="N347" s="55">
        <v>0</v>
      </c>
      <c r="O347" s="55">
        <v>1735.3796691000002</v>
      </c>
      <c r="P347" s="55">
        <v>0</v>
      </c>
      <c r="Q347" s="55">
        <v>0</v>
      </c>
      <c r="R347" s="55">
        <v>0</v>
      </c>
      <c r="S347" s="112">
        <f t="shared" si="15"/>
        <v>6342.0238816199999</v>
      </c>
      <c r="T347" s="51" t="s">
        <v>247</v>
      </c>
      <c r="U347" s="51">
        <v>1900</v>
      </c>
      <c r="V347" s="55">
        <v>0</v>
      </c>
      <c r="W347" s="55">
        <v>0</v>
      </c>
      <c r="X347" s="112">
        <f t="shared" si="16"/>
        <v>0</v>
      </c>
      <c r="Y347" s="55">
        <f t="shared" si="17"/>
        <v>6342.0238816199999</v>
      </c>
      <c r="Z347" s="3"/>
    </row>
    <row r="348" spans="1:26" x14ac:dyDescent="0.3">
      <c r="A348" s="60" t="s">
        <v>25</v>
      </c>
      <c r="B348" s="60">
        <v>401663</v>
      </c>
      <c r="C348" s="60" t="s">
        <v>421</v>
      </c>
      <c r="D348" s="62" t="s">
        <v>422</v>
      </c>
      <c r="E348" s="60">
        <v>161001</v>
      </c>
      <c r="F348" s="60"/>
      <c r="G348" s="60">
        <v>1024</v>
      </c>
      <c r="H348" s="60" t="s">
        <v>50</v>
      </c>
      <c r="I348" s="54">
        <v>164</v>
      </c>
      <c r="J348" s="55">
        <v>3912.4923448799996</v>
      </c>
      <c r="K348" s="56">
        <v>0.65208205747999992</v>
      </c>
      <c r="L348" s="55">
        <v>0</v>
      </c>
      <c r="M348" s="55">
        <v>0</v>
      </c>
      <c r="N348" s="55">
        <v>0</v>
      </c>
      <c r="O348" s="55">
        <v>1735.3796691000002</v>
      </c>
      <c r="P348" s="55">
        <v>0</v>
      </c>
      <c r="Q348" s="55">
        <v>0</v>
      </c>
      <c r="R348" s="55">
        <v>0</v>
      </c>
      <c r="S348" s="112">
        <f t="shared" si="15"/>
        <v>5647.8720139799998</v>
      </c>
      <c r="T348" s="51" t="s">
        <v>76</v>
      </c>
      <c r="U348" s="51">
        <v>2021</v>
      </c>
      <c r="V348" s="55">
        <v>0</v>
      </c>
      <c r="W348" s="55">
        <v>0</v>
      </c>
      <c r="X348" s="112">
        <f t="shared" si="16"/>
        <v>0</v>
      </c>
      <c r="Y348" s="55">
        <f t="shared" si="17"/>
        <v>5647.8720139799998</v>
      </c>
      <c r="Z348" s="3"/>
    </row>
    <row r="349" spans="1:26" x14ac:dyDescent="0.3">
      <c r="A349" s="60" t="s">
        <v>25</v>
      </c>
      <c r="B349" s="60">
        <v>401663</v>
      </c>
      <c r="C349" s="60" t="s">
        <v>421</v>
      </c>
      <c r="D349" s="62" t="s">
        <v>422</v>
      </c>
      <c r="E349" s="60">
        <v>161033</v>
      </c>
      <c r="F349" s="60"/>
      <c r="G349" s="60">
        <v>1020</v>
      </c>
      <c r="H349" s="60" t="s">
        <v>50</v>
      </c>
      <c r="I349" s="54">
        <v>3156</v>
      </c>
      <c r="J349" s="55">
        <v>3786.2829143999993</v>
      </c>
      <c r="K349" s="56">
        <v>0.63104715239999987</v>
      </c>
      <c r="L349" s="55">
        <v>0</v>
      </c>
      <c r="M349" s="55">
        <v>0</v>
      </c>
      <c r="N349" s="55">
        <v>0</v>
      </c>
      <c r="O349" s="55">
        <v>1735.3796691000002</v>
      </c>
      <c r="P349" s="55">
        <v>0</v>
      </c>
      <c r="Q349" s="55">
        <v>0</v>
      </c>
      <c r="R349" s="55">
        <v>358.43074386142473</v>
      </c>
      <c r="S349" s="112">
        <f t="shared" si="15"/>
        <v>5880.0933273614246</v>
      </c>
      <c r="T349" s="51" t="s">
        <v>808</v>
      </c>
      <c r="U349" s="51">
        <v>2026</v>
      </c>
      <c r="V349" s="55">
        <v>4259.9520000000002</v>
      </c>
      <c r="W349" s="55">
        <v>255.72168000000002</v>
      </c>
      <c r="X349" s="112">
        <f t="shared" si="16"/>
        <v>4515.6736799999999</v>
      </c>
      <c r="Y349" s="55">
        <f t="shared" si="17"/>
        <v>10395.767007361424</v>
      </c>
      <c r="Z349" s="3"/>
    </row>
    <row r="350" spans="1:26" x14ac:dyDescent="0.3">
      <c r="A350" s="60" t="s">
        <v>25</v>
      </c>
      <c r="B350" s="60">
        <v>402600</v>
      </c>
      <c r="C350" s="60" t="s">
        <v>389</v>
      </c>
      <c r="D350" s="62" t="s">
        <v>390</v>
      </c>
      <c r="E350" s="60">
        <v>161011</v>
      </c>
      <c r="F350" s="60"/>
      <c r="G350" s="60">
        <v>1204</v>
      </c>
      <c r="H350" s="60" t="s">
        <v>50</v>
      </c>
      <c r="I350" s="54">
        <v>3941</v>
      </c>
      <c r="J350" s="55">
        <v>6878.4139611600003</v>
      </c>
      <c r="K350" s="56">
        <v>1.1464023268600001</v>
      </c>
      <c r="L350" s="55">
        <v>0</v>
      </c>
      <c r="M350" s="55">
        <v>0</v>
      </c>
      <c r="N350" s="55">
        <v>0</v>
      </c>
      <c r="O350" s="55">
        <v>1735.3796691000002</v>
      </c>
      <c r="P350" s="55">
        <v>1001.1009322577361</v>
      </c>
      <c r="Q350" s="55">
        <v>1527.56</v>
      </c>
      <c r="R350" s="55">
        <v>0</v>
      </c>
      <c r="S350" s="112">
        <f t="shared" si="15"/>
        <v>11142.454562517736</v>
      </c>
      <c r="T350" s="51" t="s">
        <v>807</v>
      </c>
      <c r="U350" s="51">
        <v>2021</v>
      </c>
      <c r="V350" s="55">
        <v>0</v>
      </c>
      <c r="W350" s="55">
        <v>0</v>
      </c>
      <c r="X350" s="112">
        <f t="shared" si="16"/>
        <v>0</v>
      </c>
      <c r="Y350" s="55">
        <f t="shared" si="17"/>
        <v>11142.454562517736</v>
      </c>
      <c r="Z350" s="3"/>
    </row>
    <row r="351" spans="1:26" x14ac:dyDescent="0.3">
      <c r="A351" s="60" t="s">
        <v>25</v>
      </c>
      <c r="B351" s="60">
        <v>402600</v>
      </c>
      <c r="C351" s="60" t="s">
        <v>389</v>
      </c>
      <c r="D351" s="62" t="s">
        <v>390</v>
      </c>
      <c r="E351" s="60">
        <v>241037</v>
      </c>
      <c r="F351" s="60"/>
      <c r="G351" s="60">
        <v>1212</v>
      </c>
      <c r="H351" s="60" t="s">
        <v>50</v>
      </c>
      <c r="I351" s="54">
        <v>0</v>
      </c>
      <c r="J351" s="55">
        <v>4606.6442125200001</v>
      </c>
      <c r="K351" s="56">
        <v>0.76777403542</v>
      </c>
      <c r="L351" s="55">
        <v>0</v>
      </c>
      <c r="M351" s="55">
        <v>0</v>
      </c>
      <c r="N351" s="55">
        <v>0</v>
      </c>
      <c r="O351" s="55">
        <v>1735.3796691000002</v>
      </c>
      <c r="P351" s="55">
        <v>0</v>
      </c>
      <c r="Q351" s="55">
        <v>0</v>
      </c>
      <c r="R351" s="55">
        <v>278.58628287952001</v>
      </c>
      <c r="S351" s="112">
        <f t="shared" si="15"/>
        <v>6620.6101644995206</v>
      </c>
      <c r="T351" s="51" t="s">
        <v>81</v>
      </c>
      <c r="U351" s="51">
        <v>2035</v>
      </c>
      <c r="V351" s="55">
        <v>3311</v>
      </c>
      <c r="W351" s="55">
        <v>3000</v>
      </c>
      <c r="X351" s="112">
        <f t="shared" si="16"/>
        <v>6311</v>
      </c>
      <c r="Y351" s="55">
        <f t="shared" si="17"/>
        <v>12931.610164499521</v>
      </c>
      <c r="Z351" s="3"/>
    </row>
    <row r="352" spans="1:26" x14ac:dyDescent="0.3">
      <c r="A352" s="60" t="s">
        <v>25</v>
      </c>
      <c r="B352" s="60">
        <v>402600</v>
      </c>
      <c r="C352" s="60" t="s">
        <v>389</v>
      </c>
      <c r="D352" s="62" t="s">
        <v>390</v>
      </c>
      <c r="E352" s="60">
        <v>201039</v>
      </c>
      <c r="F352" s="60"/>
      <c r="G352" s="60">
        <v>1212</v>
      </c>
      <c r="H352" s="60" t="s">
        <v>50</v>
      </c>
      <c r="I352" s="54">
        <v>10838</v>
      </c>
      <c r="J352" s="55">
        <v>4606.6442125200001</v>
      </c>
      <c r="K352" s="56">
        <v>0.76777403542</v>
      </c>
      <c r="L352" s="55">
        <v>3714.49078336196</v>
      </c>
      <c r="M352" s="55">
        <v>0</v>
      </c>
      <c r="N352" s="55">
        <v>0</v>
      </c>
      <c r="O352" s="55">
        <v>1735.3796691000002</v>
      </c>
      <c r="P352" s="55">
        <v>0</v>
      </c>
      <c r="Q352" s="55">
        <v>79.56</v>
      </c>
      <c r="R352" s="55">
        <v>229.25943046692004</v>
      </c>
      <c r="S352" s="112">
        <f t="shared" si="15"/>
        <v>10365.334095448881</v>
      </c>
      <c r="T352" s="51" t="s">
        <v>81</v>
      </c>
      <c r="U352" s="51">
        <v>2030</v>
      </c>
      <c r="V352" s="55">
        <v>2724.75</v>
      </c>
      <c r="W352" s="55">
        <v>239.07184622316936</v>
      </c>
      <c r="X352" s="112">
        <f t="shared" si="16"/>
        <v>2963.8218462231694</v>
      </c>
      <c r="Y352" s="55">
        <f t="shared" si="17"/>
        <v>13329.15594167205</v>
      </c>
      <c r="Z352" s="3"/>
    </row>
    <row r="353" spans="1:26" x14ac:dyDescent="0.3">
      <c r="A353" s="60" t="s">
        <v>25</v>
      </c>
      <c r="B353" s="60">
        <v>402600</v>
      </c>
      <c r="C353" s="60" t="s">
        <v>389</v>
      </c>
      <c r="D353" s="62" t="s">
        <v>390</v>
      </c>
      <c r="E353" s="60">
        <v>221056</v>
      </c>
      <c r="F353" s="60"/>
      <c r="G353" s="60">
        <v>1212</v>
      </c>
      <c r="H353" s="60" t="s">
        <v>50</v>
      </c>
      <c r="I353" s="54">
        <v>5586</v>
      </c>
      <c r="J353" s="55">
        <v>4606.6442125200001</v>
      </c>
      <c r="K353" s="56">
        <v>0.76777403542</v>
      </c>
      <c r="L353" s="55">
        <v>0</v>
      </c>
      <c r="M353" s="55">
        <v>0</v>
      </c>
      <c r="N353" s="55">
        <v>0</v>
      </c>
      <c r="O353" s="55">
        <v>1735.3796691000002</v>
      </c>
      <c r="P353" s="55">
        <v>6304.6830055164801</v>
      </c>
      <c r="Q353" s="55">
        <v>0</v>
      </c>
      <c r="R353" s="55">
        <v>294.76212488604006</v>
      </c>
      <c r="S353" s="112">
        <f t="shared" si="15"/>
        <v>12941.46901202252</v>
      </c>
      <c r="T353" s="51" t="s">
        <v>81</v>
      </c>
      <c r="U353" s="51">
        <v>2032</v>
      </c>
      <c r="V353" s="55">
        <v>3503.25</v>
      </c>
      <c r="W353" s="55">
        <v>269.34558861378997</v>
      </c>
      <c r="X353" s="112">
        <f t="shared" si="16"/>
        <v>3772.5955886137899</v>
      </c>
      <c r="Y353" s="55">
        <f t="shared" si="17"/>
        <v>16714.064600636309</v>
      </c>
      <c r="Z353" s="3"/>
    </row>
    <row r="354" spans="1:26" x14ac:dyDescent="0.3">
      <c r="A354" s="60" t="s">
        <v>25</v>
      </c>
      <c r="B354" s="60">
        <v>417750</v>
      </c>
      <c r="C354" s="60" t="s">
        <v>413</v>
      </c>
      <c r="D354" s="62" t="s">
        <v>414</v>
      </c>
      <c r="E354" s="60">
        <v>231043</v>
      </c>
      <c r="F354" s="60"/>
      <c r="G354" s="60">
        <v>1335</v>
      </c>
      <c r="H354" s="60" t="s">
        <v>87</v>
      </c>
      <c r="I354" s="54">
        <v>0</v>
      </c>
      <c r="J354" s="55">
        <v>0</v>
      </c>
      <c r="K354" s="56">
        <v>0</v>
      </c>
      <c r="L354" s="55">
        <v>0</v>
      </c>
      <c r="M354" s="55">
        <v>1268.0806073487877</v>
      </c>
      <c r="N354" s="55">
        <v>1281.2312594179182</v>
      </c>
      <c r="O354" s="55">
        <v>867.68983455000011</v>
      </c>
      <c r="P354" s="55">
        <v>287.50983664220672</v>
      </c>
      <c r="Q354" s="55">
        <v>0</v>
      </c>
      <c r="R354" s="55">
        <v>2590.7625696650348</v>
      </c>
      <c r="S354" s="112">
        <f t="shared" si="15"/>
        <v>6295.2741076239472</v>
      </c>
      <c r="T354" s="51" t="s">
        <v>81</v>
      </c>
      <c r="U354" s="51">
        <v>2033</v>
      </c>
      <c r="V354" s="55">
        <v>30791.232</v>
      </c>
      <c r="W354" s="55">
        <v>91.83934050504287</v>
      </c>
      <c r="X354" s="112">
        <f t="shared" si="16"/>
        <v>30883.071340505045</v>
      </c>
      <c r="Y354" s="55">
        <f t="shared" si="17"/>
        <v>37178.345448128995</v>
      </c>
      <c r="Z354" s="3"/>
    </row>
    <row r="355" spans="1:26" x14ac:dyDescent="0.3">
      <c r="A355" s="60" t="s">
        <v>25</v>
      </c>
      <c r="B355" s="60">
        <v>416850</v>
      </c>
      <c r="C355" s="60" t="s">
        <v>413</v>
      </c>
      <c r="D355" s="62" t="s">
        <v>414</v>
      </c>
      <c r="E355" s="64">
        <v>231043</v>
      </c>
      <c r="F355" s="60"/>
      <c r="G355" s="60">
        <v>1335</v>
      </c>
      <c r="H355" s="60" t="s">
        <v>87</v>
      </c>
      <c r="I355" s="54">
        <v>0</v>
      </c>
      <c r="J355" s="55">
        <v>0</v>
      </c>
      <c r="K355" s="56">
        <v>0</v>
      </c>
      <c r="L355" s="55">
        <v>0</v>
      </c>
      <c r="M355" s="55">
        <v>1268.0806073487877</v>
      </c>
      <c r="N355" s="55">
        <v>1281.2312594179182</v>
      </c>
      <c r="O355" s="55">
        <v>867.68983455000011</v>
      </c>
      <c r="P355" s="55">
        <v>287.50983664220672</v>
      </c>
      <c r="Q355" s="55">
        <v>0</v>
      </c>
      <c r="R355" s="55">
        <v>2590.7625696650348</v>
      </c>
      <c r="S355" s="112">
        <f t="shared" si="15"/>
        <v>6295.2741076239472</v>
      </c>
      <c r="T355" s="51" t="s">
        <v>81</v>
      </c>
      <c r="U355" s="51">
        <v>2033</v>
      </c>
      <c r="V355" s="55">
        <v>30791.232</v>
      </c>
      <c r="W355" s="55">
        <v>91.83934050504287</v>
      </c>
      <c r="X355" s="112">
        <f t="shared" si="16"/>
        <v>30883.071340505045</v>
      </c>
      <c r="Y355" s="55">
        <f t="shared" si="17"/>
        <v>37178.345448128995</v>
      </c>
      <c r="Z355" s="3"/>
    </row>
    <row r="356" spans="1:26" x14ac:dyDescent="0.3">
      <c r="A356" s="60" t="s">
        <v>25</v>
      </c>
      <c r="B356" s="60">
        <v>403320</v>
      </c>
      <c r="C356" s="60" t="s">
        <v>393</v>
      </c>
      <c r="D356" s="62" t="s">
        <v>394</v>
      </c>
      <c r="E356" s="64">
        <v>101015</v>
      </c>
      <c r="F356" s="60"/>
      <c r="G356" s="60">
        <v>1204</v>
      </c>
      <c r="H356" s="60" t="s">
        <v>50</v>
      </c>
      <c r="I356" s="54">
        <v>978</v>
      </c>
      <c r="J356" s="55">
        <v>6878.4139611600003</v>
      </c>
      <c r="K356" s="56">
        <v>1.1464023268600001</v>
      </c>
      <c r="L356" s="55">
        <v>0</v>
      </c>
      <c r="M356" s="55">
        <v>0</v>
      </c>
      <c r="N356" s="55">
        <v>0</v>
      </c>
      <c r="O356" s="55">
        <v>1735.3796691000002</v>
      </c>
      <c r="P356" s="55">
        <v>0</v>
      </c>
      <c r="Q356" s="55">
        <v>0</v>
      </c>
      <c r="R356" s="55">
        <v>318.86711643227625</v>
      </c>
      <c r="S356" s="112">
        <f t="shared" si="15"/>
        <v>8932.660746692276</v>
      </c>
      <c r="T356" s="51" t="s">
        <v>81</v>
      </c>
      <c r="U356" s="51">
        <v>2020</v>
      </c>
      <c r="V356" s="55">
        <v>3789.7380000000003</v>
      </c>
      <c r="W356" s="55">
        <v>0</v>
      </c>
      <c r="X356" s="112">
        <f t="shared" si="16"/>
        <v>3789.7380000000003</v>
      </c>
      <c r="Y356" s="55">
        <f t="shared" si="17"/>
        <v>12722.398746692277</v>
      </c>
      <c r="Z356" s="3"/>
    </row>
    <row r="357" spans="1:26" x14ac:dyDescent="0.3">
      <c r="A357" s="60" t="s">
        <v>25</v>
      </c>
      <c r="B357" s="60">
        <v>403320</v>
      </c>
      <c r="C357" s="60" t="s">
        <v>393</v>
      </c>
      <c r="D357" s="62" t="s">
        <v>394</v>
      </c>
      <c r="E357" s="64">
        <v>111046</v>
      </c>
      <c r="F357" s="60" t="s">
        <v>395</v>
      </c>
      <c r="G357" s="60">
        <v>1505</v>
      </c>
      <c r="H357" s="60" t="s">
        <v>87</v>
      </c>
      <c r="I357" s="54">
        <v>0</v>
      </c>
      <c r="J357" s="55">
        <v>0</v>
      </c>
      <c r="K357" s="56">
        <v>0</v>
      </c>
      <c r="L357" s="55">
        <v>0</v>
      </c>
      <c r="M357" s="55">
        <v>243.77697200038997</v>
      </c>
      <c r="N357" s="55">
        <v>0</v>
      </c>
      <c r="O357" s="55">
        <v>1735.3796691000002</v>
      </c>
      <c r="P357" s="55">
        <v>0</v>
      </c>
      <c r="Q357" s="55">
        <v>0</v>
      </c>
      <c r="R357" s="55">
        <v>0</v>
      </c>
      <c r="S357" s="112">
        <f t="shared" si="15"/>
        <v>1979.1566411003903</v>
      </c>
      <c r="T357" s="51" t="s">
        <v>247</v>
      </c>
      <c r="U357" s="51">
        <v>1900</v>
      </c>
      <c r="V357" s="55">
        <v>0</v>
      </c>
      <c r="W357" s="55">
        <v>0</v>
      </c>
      <c r="X357" s="112">
        <f t="shared" si="16"/>
        <v>0</v>
      </c>
      <c r="Y357" s="55">
        <f t="shared" si="17"/>
        <v>1979.1566411003903</v>
      </c>
      <c r="Z357" s="3"/>
    </row>
    <row r="358" spans="1:26" x14ac:dyDescent="0.3">
      <c r="A358" s="60" t="s">
        <v>25</v>
      </c>
      <c r="B358" s="60">
        <v>403320</v>
      </c>
      <c r="C358" s="60" t="s">
        <v>393</v>
      </c>
      <c r="D358" s="62" t="s">
        <v>394</v>
      </c>
      <c r="E358" s="60">
        <v>121024</v>
      </c>
      <c r="F358" s="60"/>
      <c r="G358" s="60">
        <v>1209</v>
      </c>
      <c r="H358" s="60" t="s">
        <v>50</v>
      </c>
      <c r="I358" s="54">
        <v>648</v>
      </c>
      <c r="J358" s="55">
        <v>5427.0055106400005</v>
      </c>
      <c r="K358" s="56">
        <v>0.90450091844000002</v>
      </c>
      <c r="L358" s="55">
        <v>0</v>
      </c>
      <c r="M358" s="55">
        <v>0</v>
      </c>
      <c r="N358" s="55">
        <v>0</v>
      </c>
      <c r="O358" s="55">
        <v>1735.3796691000002</v>
      </c>
      <c r="P358" s="55">
        <v>0</v>
      </c>
      <c r="Q358" s="55">
        <v>0</v>
      </c>
      <c r="R358" s="55">
        <v>253.62643279083269</v>
      </c>
      <c r="S358" s="112">
        <f t="shared" si="15"/>
        <v>7416.0116125308332</v>
      </c>
      <c r="T358" s="51" t="s">
        <v>81</v>
      </c>
      <c r="U358" s="51">
        <v>2023</v>
      </c>
      <c r="V358" s="55">
        <v>3014.3520000000003</v>
      </c>
      <c r="W358" s="55">
        <v>0</v>
      </c>
      <c r="X358" s="112">
        <f t="shared" si="16"/>
        <v>3014.3520000000003</v>
      </c>
      <c r="Y358" s="55">
        <f t="shared" si="17"/>
        <v>10430.363612530833</v>
      </c>
      <c r="Z358" s="3"/>
    </row>
    <row r="359" spans="1:26" x14ac:dyDescent="0.3">
      <c r="A359" s="60" t="s">
        <v>25</v>
      </c>
      <c r="B359" s="60">
        <v>403320</v>
      </c>
      <c r="C359" s="60" t="s">
        <v>393</v>
      </c>
      <c r="D359" s="61" t="s">
        <v>394</v>
      </c>
      <c r="E359" s="60">
        <v>141016</v>
      </c>
      <c r="F359" s="60"/>
      <c r="G359" s="60">
        <v>3007</v>
      </c>
      <c r="H359" s="60" t="s">
        <v>87</v>
      </c>
      <c r="I359" s="54">
        <v>0</v>
      </c>
      <c r="J359" s="55">
        <v>0</v>
      </c>
      <c r="K359" s="56">
        <v>0</v>
      </c>
      <c r="L359" s="55">
        <v>0</v>
      </c>
      <c r="M359" s="55">
        <v>243.77697200038997</v>
      </c>
      <c r="N359" s="55">
        <v>0</v>
      </c>
      <c r="O359" s="55">
        <v>532.183098524</v>
      </c>
      <c r="P359" s="55">
        <v>0</v>
      </c>
      <c r="Q359" s="55">
        <v>0</v>
      </c>
      <c r="R359" s="55">
        <v>0</v>
      </c>
      <c r="S359" s="112">
        <f t="shared" si="15"/>
        <v>775.96007052438995</v>
      </c>
      <c r="T359" s="51" t="s">
        <v>247</v>
      </c>
      <c r="U359" s="51">
        <v>1900</v>
      </c>
      <c r="V359" s="55">
        <v>0</v>
      </c>
      <c r="W359" s="55">
        <v>0</v>
      </c>
      <c r="X359" s="112">
        <f t="shared" si="16"/>
        <v>0</v>
      </c>
      <c r="Y359" s="55">
        <f t="shared" si="17"/>
        <v>775.96007052438995</v>
      </c>
      <c r="Z359" s="3"/>
    </row>
    <row r="360" spans="1:26" x14ac:dyDescent="0.3">
      <c r="A360" s="60" t="s">
        <v>25</v>
      </c>
      <c r="B360" s="60">
        <v>403320</v>
      </c>
      <c r="C360" s="60" t="s">
        <v>393</v>
      </c>
      <c r="D360" s="61" t="s">
        <v>394</v>
      </c>
      <c r="E360" s="60">
        <v>141017</v>
      </c>
      <c r="F360" s="60"/>
      <c r="G360" s="60">
        <v>3007</v>
      </c>
      <c r="H360" s="60" t="s">
        <v>87</v>
      </c>
      <c r="I360" s="54">
        <v>0</v>
      </c>
      <c r="J360" s="55">
        <v>0</v>
      </c>
      <c r="K360" s="56">
        <v>0</v>
      </c>
      <c r="L360" s="55">
        <v>0</v>
      </c>
      <c r="M360" s="55">
        <v>243.77697200038997</v>
      </c>
      <c r="N360" s="55">
        <v>0</v>
      </c>
      <c r="O360" s="55">
        <v>532.183098524</v>
      </c>
      <c r="P360" s="55">
        <v>0</v>
      </c>
      <c r="Q360" s="55">
        <v>0</v>
      </c>
      <c r="R360" s="55">
        <v>0</v>
      </c>
      <c r="S360" s="112">
        <f t="shared" si="15"/>
        <v>775.96007052438995</v>
      </c>
      <c r="T360" s="51" t="s">
        <v>247</v>
      </c>
      <c r="U360" s="51">
        <v>1900</v>
      </c>
      <c r="V360" s="55">
        <v>0</v>
      </c>
      <c r="W360" s="55">
        <v>0</v>
      </c>
      <c r="X360" s="112">
        <f t="shared" si="16"/>
        <v>0</v>
      </c>
      <c r="Y360" s="55">
        <f t="shared" si="17"/>
        <v>775.96007052438995</v>
      </c>
      <c r="Z360" s="3"/>
    </row>
    <row r="361" spans="1:26" x14ac:dyDescent="0.3">
      <c r="A361" s="60" t="s">
        <v>25</v>
      </c>
      <c r="B361" s="60">
        <v>403320</v>
      </c>
      <c r="C361" s="60" t="s">
        <v>393</v>
      </c>
      <c r="D361" s="61" t="s">
        <v>394</v>
      </c>
      <c r="E361" s="60">
        <v>141036</v>
      </c>
      <c r="F361" s="60"/>
      <c r="G361" s="60">
        <v>1210</v>
      </c>
      <c r="H361" s="60" t="s">
        <v>50</v>
      </c>
      <c r="I361" s="54">
        <v>6125</v>
      </c>
      <c r="J361" s="55">
        <v>5553.2149411200007</v>
      </c>
      <c r="K361" s="56">
        <v>0.92553582352000008</v>
      </c>
      <c r="L361" s="55">
        <v>115.69197794000002</v>
      </c>
      <c r="M361" s="55">
        <v>0</v>
      </c>
      <c r="N361" s="55">
        <v>0</v>
      </c>
      <c r="O361" s="55">
        <v>1735.3796691000002</v>
      </c>
      <c r="P361" s="55">
        <v>0</v>
      </c>
      <c r="Q361" s="55">
        <v>0</v>
      </c>
      <c r="R361" s="55">
        <v>0</v>
      </c>
      <c r="S361" s="112">
        <f t="shared" si="15"/>
        <v>7404.286588160001</v>
      </c>
      <c r="T361" s="51" t="s">
        <v>76</v>
      </c>
      <c r="U361" s="51">
        <v>2020</v>
      </c>
      <c r="V361" s="55">
        <v>0</v>
      </c>
      <c r="W361" s="55">
        <v>0</v>
      </c>
      <c r="X361" s="112">
        <f t="shared" si="16"/>
        <v>0</v>
      </c>
      <c r="Y361" s="55">
        <f t="shared" si="17"/>
        <v>7404.286588160001</v>
      </c>
      <c r="Z361" s="3"/>
    </row>
    <row r="362" spans="1:26" x14ac:dyDescent="0.3">
      <c r="A362" s="60" t="s">
        <v>25</v>
      </c>
      <c r="B362" s="60">
        <v>403320</v>
      </c>
      <c r="C362" s="60" t="s">
        <v>393</v>
      </c>
      <c r="D362" s="61" t="s">
        <v>394</v>
      </c>
      <c r="E362" s="60">
        <v>161076</v>
      </c>
      <c r="F362" s="60"/>
      <c r="G362" s="60">
        <v>1209</v>
      </c>
      <c r="H362" s="60" t="s">
        <v>50</v>
      </c>
      <c r="I362" s="54">
        <v>5025</v>
      </c>
      <c r="J362" s="55">
        <v>5427.0055106400005</v>
      </c>
      <c r="K362" s="56">
        <v>0.90450091844000002</v>
      </c>
      <c r="L362" s="55">
        <v>0</v>
      </c>
      <c r="M362" s="55">
        <v>0</v>
      </c>
      <c r="N362" s="55">
        <v>0</v>
      </c>
      <c r="O362" s="55">
        <v>1735.3796691000002</v>
      </c>
      <c r="P362" s="55">
        <v>0</v>
      </c>
      <c r="Q362" s="55">
        <v>243.7</v>
      </c>
      <c r="R362" s="55">
        <v>253.62643279083269</v>
      </c>
      <c r="S362" s="112">
        <f t="shared" si="15"/>
        <v>7659.711612530833</v>
      </c>
      <c r="T362" s="51" t="s">
        <v>81</v>
      </c>
      <c r="U362" s="51">
        <v>2027</v>
      </c>
      <c r="V362" s="55">
        <v>3014.3520000000003</v>
      </c>
      <c r="W362" s="55">
        <v>877.57813800000008</v>
      </c>
      <c r="X362" s="112">
        <f t="shared" si="16"/>
        <v>3891.9301380000006</v>
      </c>
      <c r="Y362" s="55">
        <f t="shared" si="17"/>
        <v>11551.641750530835</v>
      </c>
      <c r="Z362" s="3"/>
    </row>
    <row r="363" spans="1:26" x14ac:dyDescent="0.3">
      <c r="A363" s="60" t="s">
        <v>25</v>
      </c>
      <c r="B363" s="60">
        <v>403320</v>
      </c>
      <c r="C363" s="60" t="s">
        <v>393</v>
      </c>
      <c r="D363" s="61" t="s">
        <v>394</v>
      </c>
      <c r="E363" s="60">
        <v>221049</v>
      </c>
      <c r="F363" s="60"/>
      <c r="G363" s="60">
        <v>1209</v>
      </c>
      <c r="H363" s="60" t="s">
        <v>50</v>
      </c>
      <c r="I363" s="54">
        <v>3915</v>
      </c>
      <c r="J363" s="55">
        <v>5427.0055106400005</v>
      </c>
      <c r="K363" s="56">
        <v>0.90450091844000002</v>
      </c>
      <c r="L363" s="55">
        <v>0</v>
      </c>
      <c r="M363" s="55">
        <v>0</v>
      </c>
      <c r="N363" s="55">
        <v>0</v>
      </c>
      <c r="O363" s="55">
        <v>1735.3796691000002</v>
      </c>
      <c r="P363" s="55">
        <v>0</v>
      </c>
      <c r="Q363" s="55">
        <v>34.94</v>
      </c>
      <c r="R363" s="55">
        <v>182.35950126283012</v>
      </c>
      <c r="S363" s="112">
        <f t="shared" si="15"/>
        <v>7379.684681002831</v>
      </c>
      <c r="T363" s="51" t="s">
        <v>81</v>
      </c>
      <c r="U363" s="51">
        <v>2033</v>
      </c>
      <c r="V363" s="55">
        <v>2167.3440000000001</v>
      </c>
      <c r="W363" s="55">
        <v>1451.5797534478779</v>
      </c>
      <c r="X363" s="112">
        <f t="shared" si="16"/>
        <v>3618.923753447878</v>
      </c>
      <c r="Y363" s="55">
        <f t="shared" si="17"/>
        <v>10998.608434450709</v>
      </c>
      <c r="Z363" s="3"/>
    </row>
    <row r="364" spans="1:26" x14ac:dyDescent="0.3">
      <c r="A364" s="60" t="s">
        <v>25</v>
      </c>
      <c r="B364" s="60">
        <v>403320</v>
      </c>
      <c r="C364" s="60" t="s">
        <v>393</v>
      </c>
      <c r="D364" s="61" t="s">
        <v>394</v>
      </c>
      <c r="E364" s="60">
        <v>221050</v>
      </c>
      <c r="F364" s="60"/>
      <c r="G364" s="60">
        <v>1209</v>
      </c>
      <c r="H364" s="60" t="s">
        <v>50</v>
      </c>
      <c r="I364" s="54">
        <v>7162</v>
      </c>
      <c r="J364" s="55">
        <v>5427.0055106400005</v>
      </c>
      <c r="K364" s="56">
        <v>0.90450091844000002</v>
      </c>
      <c r="L364" s="55">
        <v>1051.0300672272799</v>
      </c>
      <c r="M364" s="55">
        <v>0</v>
      </c>
      <c r="N364" s="55">
        <v>0</v>
      </c>
      <c r="O364" s="55">
        <v>1735.3796691000002</v>
      </c>
      <c r="P364" s="55">
        <v>0</v>
      </c>
      <c r="Q364" s="55">
        <v>1191.92</v>
      </c>
      <c r="R364" s="55">
        <v>182.35950126283012</v>
      </c>
      <c r="S364" s="112">
        <f t="shared" si="15"/>
        <v>9587.6947482301111</v>
      </c>
      <c r="T364" s="51" t="s">
        <v>81</v>
      </c>
      <c r="U364" s="51">
        <v>2033</v>
      </c>
      <c r="V364" s="55">
        <v>2167.3440000000001</v>
      </c>
      <c r="W364" s="55">
        <v>99.854520484554115</v>
      </c>
      <c r="X364" s="112">
        <f t="shared" si="16"/>
        <v>2267.1985204845541</v>
      </c>
      <c r="Y364" s="55">
        <f t="shared" si="17"/>
        <v>11854.893268714666</v>
      </c>
      <c r="Z364" s="3"/>
    </row>
    <row r="365" spans="1:26" x14ac:dyDescent="0.3">
      <c r="A365" s="60" t="s">
        <v>25</v>
      </c>
      <c r="B365" s="60">
        <v>403320</v>
      </c>
      <c r="C365" s="60" t="s">
        <v>393</v>
      </c>
      <c r="D365" s="61" t="s">
        <v>394</v>
      </c>
      <c r="E365" s="60">
        <v>221051</v>
      </c>
      <c r="F365" s="60"/>
      <c r="G365" s="60">
        <v>1209</v>
      </c>
      <c r="H365" s="60" t="s">
        <v>50</v>
      </c>
      <c r="I365" s="54">
        <v>3215</v>
      </c>
      <c r="J365" s="55">
        <v>5427.0055106400005</v>
      </c>
      <c r="K365" s="56">
        <v>0.90450091844000002</v>
      </c>
      <c r="L365" s="55">
        <v>0</v>
      </c>
      <c r="M365" s="55">
        <v>0</v>
      </c>
      <c r="N365" s="55">
        <v>0</v>
      </c>
      <c r="O365" s="55">
        <v>1735.3796691000002</v>
      </c>
      <c r="P365" s="55">
        <v>0</v>
      </c>
      <c r="Q365" s="55">
        <v>34.94</v>
      </c>
      <c r="R365" s="55">
        <v>182.35950126283012</v>
      </c>
      <c r="S365" s="112">
        <f t="shared" si="15"/>
        <v>7379.684681002831</v>
      </c>
      <c r="T365" s="51" t="s">
        <v>81</v>
      </c>
      <c r="U365" s="51">
        <v>2033</v>
      </c>
      <c r="V365" s="55">
        <v>2167.3440000000001</v>
      </c>
      <c r="W365" s="55">
        <v>121.98975901561292</v>
      </c>
      <c r="X365" s="112">
        <f t="shared" si="16"/>
        <v>2289.3337590156129</v>
      </c>
      <c r="Y365" s="55">
        <f t="shared" si="17"/>
        <v>9669.0184400184444</v>
      </c>
      <c r="Z365" s="3"/>
    </row>
    <row r="366" spans="1:26" x14ac:dyDescent="0.3">
      <c r="A366" s="60" t="s">
        <v>25</v>
      </c>
      <c r="B366" s="60">
        <v>403320</v>
      </c>
      <c r="C366" s="60" t="s">
        <v>393</v>
      </c>
      <c r="D366" s="61" t="s">
        <v>394</v>
      </c>
      <c r="E366" s="60">
        <v>221052</v>
      </c>
      <c r="F366" s="60"/>
      <c r="G366" s="60">
        <v>1209</v>
      </c>
      <c r="H366" s="60" t="s">
        <v>50</v>
      </c>
      <c r="I366" s="54">
        <v>3952</v>
      </c>
      <c r="J366" s="55">
        <v>5427.0055106400005</v>
      </c>
      <c r="K366" s="56">
        <v>0.90450091844000002</v>
      </c>
      <c r="L366" s="55">
        <v>0</v>
      </c>
      <c r="M366" s="55">
        <v>0</v>
      </c>
      <c r="N366" s="55">
        <v>0</v>
      </c>
      <c r="O366" s="55">
        <v>1735.3796691000002</v>
      </c>
      <c r="P366" s="55">
        <v>0</v>
      </c>
      <c r="Q366" s="55">
        <v>34.94</v>
      </c>
      <c r="R366" s="55">
        <v>364.71900252566024</v>
      </c>
      <c r="S366" s="112">
        <f t="shared" si="15"/>
        <v>7562.0441822656612</v>
      </c>
      <c r="T366" s="51" t="s">
        <v>808</v>
      </c>
      <c r="U366" s="51">
        <v>2033</v>
      </c>
      <c r="V366" s="55">
        <v>4334.6880000000001</v>
      </c>
      <c r="W366" s="55">
        <v>123.95733577392926</v>
      </c>
      <c r="X366" s="112">
        <f t="shared" si="16"/>
        <v>4458.6453357739292</v>
      </c>
      <c r="Y366" s="55">
        <f t="shared" si="17"/>
        <v>12020.689518039591</v>
      </c>
      <c r="Z366" s="3"/>
    </row>
    <row r="367" spans="1:26" x14ac:dyDescent="0.3">
      <c r="A367" s="60" t="s">
        <v>25</v>
      </c>
      <c r="B367" s="60">
        <v>403320</v>
      </c>
      <c r="C367" s="60" t="s">
        <v>393</v>
      </c>
      <c r="D367" s="61" t="s">
        <v>394</v>
      </c>
      <c r="E367" s="60" t="s">
        <v>396</v>
      </c>
      <c r="F367" s="60" t="s">
        <v>397</v>
      </c>
      <c r="G367" s="60">
        <v>1505</v>
      </c>
      <c r="H367" s="60" t="s">
        <v>87</v>
      </c>
      <c r="I367" s="54">
        <v>0</v>
      </c>
      <c r="J367" s="55">
        <v>0</v>
      </c>
      <c r="K367" s="56">
        <v>0</v>
      </c>
      <c r="L367" s="55">
        <v>0</v>
      </c>
      <c r="M367" s="55">
        <v>243.77697200038997</v>
      </c>
      <c r="N367" s="55">
        <v>0</v>
      </c>
      <c r="O367" s="55">
        <v>1735.3796691000002</v>
      </c>
      <c r="P367" s="55">
        <v>0</v>
      </c>
      <c r="Q367" s="55">
        <v>0</v>
      </c>
      <c r="R367" s="55">
        <v>0</v>
      </c>
      <c r="S367" s="112">
        <f t="shared" si="15"/>
        <v>1979.1566411003903</v>
      </c>
      <c r="T367" s="51" t="s">
        <v>247</v>
      </c>
      <c r="U367" s="51">
        <v>1900</v>
      </c>
      <c r="V367" s="55">
        <v>0</v>
      </c>
      <c r="W367" s="55">
        <v>0</v>
      </c>
      <c r="X367" s="112">
        <f t="shared" si="16"/>
        <v>0</v>
      </c>
      <c r="Y367" s="55">
        <f t="shared" si="17"/>
        <v>1979.1566411003903</v>
      </c>
      <c r="Z367" s="3"/>
    </row>
    <row r="368" spans="1:26" x14ac:dyDescent="0.3">
      <c r="A368" s="60" t="s">
        <v>25</v>
      </c>
      <c r="B368" s="60">
        <v>403320</v>
      </c>
      <c r="C368" s="60" t="s">
        <v>393</v>
      </c>
      <c r="D368" s="61" t="s">
        <v>394</v>
      </c>
      <c r="E368" s="60" t="s">
        <v>398</v>
      </c>
      <c r="F368" s="60" t="s">
        <v>399</v>
      </c>
      <c r="G368" s="60">
        <v>1505</v>
      </c>
      <c r="H368" s="60" t="s">
        <v>87</v>
      </c>
      <c r="I368" s="54">
        <v>0</v>
      </c>
      <c r="J368" s="55">
        <v>0</v>
      </c>
      <c r="K368" s="56">
        <v>0</v>
      </c>
      <c r="L368" s="55">
        <v>0</v>
      </c>
      <c r="M368" s="55">
        <v>243.77697200038997</v>
      </c>
      <c r="N368" s="55">
        <v>0</v>
      </c>
      <c r="O368" s="55">
        <v>1735.3796691000002</v>
      </c>
      <c r="P368" s="55">
        <v>0</v>
      </c>
      <c r="Q368" s="55">
        <v>0</v>
      </c>
      <c r="R368" s="55">
        <v>0</v>
      </c>
      <c r="S368" s="112">
        <f t="shared" si="15"/>
        <v>1979.1566411003903</v>
      </c>
      <c r="T368" s="51" t="s">
        <v>247</v>
      </c>
      <c r="U368" s="51">
        <v>1900</v>
      </c>
      <c r="V368" s="55">
        <v>0</v>
      </c>
      <c r="W368" s="55">
        <v>0</v>
      </c>
      <c r="X368" s="112">
        <f t="shared" si="16"/>
        <v>0</v>
      </c>
      <c r="Y368" s="55">
        <f t="shared" si="17"/>
        <v>1979.1566411003903</v>
      </c>
      <c r="Z368" s="3"/>
    </row>
    <row r="369" spans="1:26" x14ac:dyDescent="0.3">
      <c r="A369" s="60" t="s">
        <v>25</v>
      </c>
      <c r="B369" s="60">
        <v>403320</v>
      </c>
      <c r="C369" s="60" t="s">
        <v>393</v>
      </c>
      <c r="D369" s="62" t="s">
        <v>394</v>
      </c>
      <c r="E369" s="60" t="s">
        <v>400</v>
      </c>
      <c r="F369" s="60"/>
      <c r="G369" s="60">
        <v>3007</v>
      </c>
      <c r="H369" s="60" t="s">
        <v>87</v>
      </c>
      <c r="I369" s="54">
        <v>0</v>
      </c>
      <c r="J369" s="55">
        <v>0</v>
      </c>
      <c r="K369" s="56">
        <v>0</v>
      </c>
      <c r="L369" s="55">
        <v>0</v>
      </c>
      <c r="M369" s="55">
        <v>454.20508375771965</v>
      </c>
      <c r="N369" s="55">
        <v>0</v>
      </c>
      <c r="O369" s="55">
        <v>532.183098524</v>
      </c>
      <c r="P369" s="55">
        <v>0</v>
      </c>
      <c r="Q369" s="55">
        <v>0</v>
      </c>
      <c r="R369" s="55">
        <v>0</v>
      </c>
      <c r="S369" s="112">
        <f t="shared" si="15"/>
        <v>986.38818228171965</v>
      </c>
      <c r="T369" s="51" t="s">
        <v>247</v>
      </c>
      <c r="U369" s="51">
        <v>1900</v>
      </c>
      <c r="V369" s="55">
        <v>0</v>
      </c>
      <c r="W369" s="55">
        <v>0</v>
      </c>
      <c r="X369" s="112">
        <f t="shared" si="16"/>
        <v>0</v>
      </c>
      <c r="Y369" s="55">
        <f t="shared" si="17"/>
        <v>986.38818228171965</v>
      </c>
      <c r="Z369" s="3"/>
    </row>
    <row r="370" spans="1:26" x14ac:dyDescent="0.3">
      <c r="A370" s="60" t="s">
        <v>25</v>
      </c>
      <c r="B370" s="60">
        <v>403320</v>
      </c>
      <c r="C370" s="60" t="s">
        <v>393</v>
      </c>
      <c r="D370" s="62" t="s">
        <v>394</v>
      </c>
      <c r="E370" s="60" t="s">
        <v>401</v>
      </c>
      <c r="F370" s="60"/>
      <c r="G370" s="60">
        <v>1210</v>
      </c>
      <c r="H370" s="60" t="s">
        <v>50</v>
      </c>
      <c r="I370" s="54">
        <v>557</v>
      </c>
      <c r="J370" s="55">
        <v>5553.2149411200007</v>
      </c>
      <c r="K370" s="56">
        <v>0.92553582352000008</v>
      </c>
      <c r="L370" s="55">
        <v>0</v>
      </c>
      <c r="M370" s="55">
        <v>0</v>
      </c>
      <c r="N370" s="55">
        <v>0</v>
      </c>
      <c r="O370" s="55">
        <v>1735.3796691000002</v>
      </c>
      <c r="P370" s="55">
        <v>0</v>
      </c>
      <c r="Q370" s="55">
        <v>0</v>
      </c>
      <c r="R370" s="55">
        <v>0</v>
      </c>
      <c r="S370" s="112">
        <f t="shared" si="15"/>
        <v>7288.5946102200014</v>
      </c>
      <c r="T370" s="51" t="s">
        <v>807</v>
      </c>
      <c r="U370" s="51">
        <v>2017</v>
      </c>
      <c r="V370" s="55">
        <v>0</v>
      </c>
      <c r="W370" s="55">
        <v>0</v>
      </c>
      <c r="X370" s="112">
        <f t="shared" si="16"/>
        <v>0</v>
      </c>
      <c r="Y370" s="55">
        <f t="shared" si="17"/>
        <v>7288.5946102200014</v>
      </c>
      <c r="Z370" s="3"/>
    </row>
    <row r="371" spans="1:26" x14ac:dyDescent="0.3">
      <c r="A371" s="60" t="s">
        <v>25</v>
      </c>
      <c r="B371" s="60">
        <v>403320</v>
      </c>
      <c r="C371" s="60" t="s">
        <v>393</v>
      </c>
      <c r="D371" s="62" t="s">
        <v>394</v>
      </c>
      <c r="E371" s="60" t="s">
        <v>402</v>
      </c>
      <c r="F371" s="60"/>
      <c r="G371" s="60">
        <v>1195</v>
      </c>
      <c r="H371" s="60" t="s">
        <v>87</v>
      </c>
      <c r="I371" s="54">
        <v>0</v>
      </c>
      <c r="J371" s="55">
        <v>0</v>
      </c>
      <c r="K371" s="56">
        <v>0</v>
      </c>
      <c r="L371" s="55">
        <v>0</v>
      </c>
      <c r="M371" s="55">
        <v>265.93851490951636</v>
      </c>
      <c r="N371" s="55">
        <v>174.39325638797422</v>
      </c>
      <c r="O371" s="55">
        <v>1735.3796691000002</v>
      </c>
      <c r="P371" s="55">
        <v>0</v>
      </c>
      <c r="Q371" s="55">
        <v>0</v>
      </c>
      <c r="R371" s="55">
        <v>0</v>
      </c>
      <c r="S371" s="112">
        <f t="shared" si="15"/>
        <v>2175.7114403974911</v>
      </c>
      <c r="T371" s="51" t="s">
        <v>247</v>
      </c>
      <c r="U371" s="51">
        <v>1900</v>
      </c>
      <c r="V371" s="55">
        <v>0</v>
      </c>
      <c r="W371" s="55">
        <v>0</v>
      </c>
      <c r="X371" s="112">
        <f t="shared" si="16"/>
        <v>0</v>
      </c>
      <c r="Y371" s="55">
        <f t="shared" si="17"/>
        <v>2175.7114403974911</v>
      </c>
      <c r="Z371" s="3"/>
    </row>
    <row r="372" spans="1:26" x14ac:dyDescent="0.3">
      <c r="A372" s="60" t="s">
        <v>25</v>
      </c>
      <c r="B372" s="60">
        <v>403320</v>
      </c>
      <c r="C372" s="60" t="s">
        <v>393</v>
      </c>
      <c r="D372" s="61" t="s">
        <v>394</v>
      </c>
      <c r="E372" s="60" t="s">
        <v>403</v>
      </c>
      <c r="F372" s="60"/>
      <c r="G372" s="60">
        <v>1195</v>
      </c>
      <c r="H372" s="60" t="s">
        <v>87</v>
      </c>
      <c r="I372" s="54">
        <v>0</v>
      </c>
      <c r="J372" s="55">
        <v>0</v>
      </c>
      <c r="K372" s="56">
        <v>0</v>
      </c>
      <c r="L372" s="55">
        <v>0</v>
      </c>
      <c r="M372" s="55">
        <v>243.77697200038997</v>
      </c>
      <c r="N372" s="55">
        <v>0</v>
      </c>
      <c r="O372" s="55">
        <v>1735.3796691000002</v>
      </c>
      <c r="P372" s="55">
        <v>0</v>
      </c>
      <c r="Q372" s="55">
        <v>0</v>
      </c>
      <c r="R372" s="55">
        <v>0</v>
      </c>
      <c r="S372" s="112">
        <f t="shared" si="15"/>
        <v>1979.1566411003903</v>
      </c>
      <c r="T372" s="51" t="s">
        <v>247</v>
      </c>
      <c r="U372" s="51">
        <v>1900</v>
      </c>
      <c r="V372" s="55">
        <v>0</v>
      </c>
      <c r="W372" s="55">
        <v>0</v>
      </c>
      <c r="X372" s="112">
        <f t="shared" si="16"/>
        <v>0</v>
      </c>
      <c r="Y372" s="55">
        <f t="shared" si="17"/>
        <v>1979.1566411003903</v>
      </c>
      <c r="Z372" s="3"/>
    </row>
    <row r="373" spans="1:26" x14ac:dyDescent="0.3">
      <c r="A373" s="60" t="s">
        <v>25</v>
      </c>
      <c r="B373" s="60">
        <v>403320</v>
      </c>
      <c r="C373" s="60" t="s">
        <v>393</v>
      </c>
      <c r="D373" s="61" t="s">
        <v>394</v>
      </c>
      <c r="E373" s="60">
        <v>151000</v>
      </c>
      <c r="F373" s="60"/>
      <c r="G373" s="60">
        <v>9020</v>
      </c>
      <c r="H373" s="60" t="s">
        <v>87</v>
      </c>
      <c r="I373" s="54">
        <v>0</v>
      </c>
      <c r="J373" s="55">
        <v>0</v>
      </c>
      <c r="K373" s="56">
        <v>0</v>
      </c>
      <c r="L373" s="55">
        <v>0</v>
      </c>
      <c r="M373" s="55">
        <v>0</v>
      </c>
      <c r="N373" s="55">
        <v>132.52288323235516</v>
      </c>
      <c r="O373" s="55">
        <v>1735.3796691000002</v>
      </c>
      <c r="P373" s="55">
        <v>0</v>
      </c>
      <c r="Q373" s="55">
        <v>0</v>
      </c>
      <c r="R373" s="55">
        <v>44.017810649648652</v>
      </c>
      <c r="S373" s="112">
        <f t="shared" si="15"/>
        <v>1911.920362982004</v>
      </c>
      <c r="T373" s="51" t="s">
        <v>81</v>
      </c>
      <c r="U373" s="51">
        <v>2026</v>
      </c>
      <c r="V373" s="55">
        <v>523.15200000000004</v>
      </c>
      <c r="W373" s="55">
        <v>0</v>
      </c>
      <c r="X373" s="112">
        <f t="shared" si="16"/>
        <v>523.15200000000004</v>
      </c>
      <c r="Y373" s="55">
        <f t="shared" si="17"/>
        <v>2435.0723629820041</v>
      </c>
      <c r="Z373" s="3"/>
    </row>
    <row r="374" spans="1:26" x14ac:dyDescent="0.3">
      <c r="A374" s="60" t="s">
        <v>25</v>
      </c>
      <c r="B374" s="60">
        <v>403320</v>
      </c>
      <c r="C374" s="60" t="s">
        <v>393</v>
      </c>
      <c r="D374" s="61" t="s">
        <v>394</v>
      </c>
      <c r="E374" s="60">
        <v>161085</v>
      </c>
      <c r="F374" s="60"/>
      <c r="G374" s="60">
        <v>9020</v>
      </c>
      <c r="H374" s="60" t="s">
        <v>87</v>
      </c>
      <c r="I374" s="54">
        <v>0</v>
      </c>
      <c r="J374" s="55">
        <v>0</v>
      </c>
      <c r="K374" s="56">
        <v>0</v>
      </c>
      <c r="L374" s="55">
        <v>0</v>
      </c>
      <c r="M374" s="55">
        <v>0</v>
      </c>
      <c r="N374" s="55">
        <v>108.02417885108811</v>
      </c>
      <c r="O374" s="55">
        <v>1735.3796691000002</v>
      </c>
      <c r="P374" s="55">
        <v>0</v>
      </c>
      <c r="Q374" s="55">
        <v>0</v>
      </c>
      <c r="R374" s="55">
        <v>0</v>
      </c>
      <c r="S374" s="112">
        <f t="shared" si="15"/>
        <v>1843.4038479510884</v>
      </c>
      <c r="T374" s="51" t="s">
        <v>247</v>
      </c>
      <c r="U374" s="51">
        <v>1900</v>
      </c>
      <c r="V374" s="55">
        <v>0</v>
      </c>
      <c r="W374" s="55">
        <v>0</v>
      </c>
      <c r="X374" s="112">
        <f t="shared" si="16"/>
        <v>0</v>
      </c>
      <c r="Y374" s="55">
        <f t="shared" si="17"/>
        <v>1843.4038479510884</v>
      </c>
      <c r="Z374" s="3"/>
    </row>
    <row r="375" spans="1:26" x14ac:dyDescent="0.3">
      <c r="A375" s="60" t="s">
        <v>25</v>
      </c>
      <c r="B375" s="60">
        <v>403320</v>
      </c>
      <c r="C375" s="60" t="s">
        <v>393</v>
      </c>
      <c r="D375" s="62" t="s">
        <v>394</v>
      </c>
      <c r="E375" s="60">
        <v>161086</v>
      </c>
      <c r="F375" s="60"/>
      <c r="G375" s="60">
        <v>3007</v>
      </c>
      <c r="H375" s="60" t="s">
        <v>87</v>
      </c>
      <c r="I375" s="54">
        <v>0</v>
      </c>
      <c r="J375" s="55">
        <v>0</v>
      </c>
      <c r="K375" s="56">
        <v>0</v>
      </c>
      <c r="L375" s="55">
        <v>0</v>
      </c>
      <c r="M375" s="55">
        <v>0</v>
      </c>
      <c r="N375" s="55">
        <v>0</v>
      </c>
      <c r="O375" s="55">
        <v>532.183098524</v>
      </c>
      <c r="P375" s="55">
        <v>0</v>
      </c>
      <c r="Q375" s="55">
        <v>0</v>
      </c>
      <c r="R375" s="55">
        <v>0</v>
      </c>
      <c r="S375" s="112">
        <f t="shared" si="15"/>
        <v>532.183098524</v>
      </c>
      <c r="T375" s="51" t="s">
        <v>247</v>
      </c>
      <c r="U375" s="51">
        <v>1900</v>
      </c>
      <c r="V375" s="55">
        <v>0</v>
      </c>
      <c r="W375" s="55">
        <v>0</v>
      </c>
      <c r="X375" s="112">
        <f t="shared" si="16"/>
        <v>0</v>
      </c>
      <c r="Y375" s="55">
        <f t="shared" si="17"/>
        <v>532.183098524</v>
      </c>
      <c r="Z375" s="3"/>
    </row>
    <row r="376" spans="1:26" x14ac:dyDescent="0.3">
      <c r="A376" s="60" t="s">
        <v>25</v>
      </c>
      <c r="B376" s="60">
        <v>403320</v>
      </c>
      <c r="C376" s="60" t="s">
        <v>393</v>
      </c>
      <c r="D376" s="62" t="s">
        <v>394</v>
      </c>
      <c r="E376" s="60">
        <v>211037</v>
      </c>
      <c r="F376" s="60"/>
      <c r="G376" s="60">
        <v>1024</v>
      </c>
      <c r="H376" s="60" t="s">
        <v>50</v>
      </c>
      <c r="I376" s="54">
        <v>4934</v>
      </c>
      <c r="J376" s="55">
        <v>3912.4923448799996</v>
      </c>
      <c r="K376" s="56">
        <v>0.65208205747999992</v>
      </c>
      <c r="L376" s="55">
        <v>0</v>
      </c>
      <c r="M376" s="55">
        <v>0</v>
      </c>
      <c r="N376" s="55">
        <v>0</v>
      </c>
      <c r="O376" s="55">
        <v>1735.3796691000002</v>
      </c>
      <c r="P376" s="55">
        <v>0</v>
      </c>
      <c r="Q376" s="55">
        <v>0</v>
      </c>
      <c r="R376" s="55">
        <v>222.97117180268452</v>
      </c>
      <c r="S376" s="112">
        <f t="shared" si="15"/>
        <v>5870.8431857826845</v>
      </c>
      <c r="T376" s="51" t="s">
        <v>81</v>
      </c>
      <c r="U376" s="51">
        <v>2032</v>
      </c>
      <c r="V376" s="55">
        <v>2650.0140000000001</v>
      </c>
      <c r="W376" s="55">
        <v>172.20534720035769</v>
      </c>
      <c r="X376" s="112">
        <f t="shared" si="16"/>
        <v>2822.2193472003578</v>
      </c>
      <c r="Y376" s="55">
        <f t="shared" si="17"/>
        <v>8693.0625329830418</v>
      </c>
      <c r="Z376" s="3"/>
    </row>
    <row r="377" spans="1:26" x14ac:dyDescent="0.3">
      <c r="A377" s="60" t="s">
        <v>25</v>
      </c>
      <c r="B377" s="60">
        <v>403320</v>
      </c>
      <c r="C377" s="60" t="s">
        <v>393</v>
      </c>
      <c r="D377" s="62" t="s">
        <v>394</v>
      </c>
      <c r="E377" s="60">
        <v>231033</v>
      </c>
      <c r="F377" s="60"/>
      <c r="G377" s="60">
        <v>1210</v>
      </c>
      <c r="H377" s="60" t="s">
        <v>50</v>
      </c>
      <c r="I377" s="54">
        <v>310</v>
      </c>
      <c r="J377" s="55">
        <v>5553.2149411200007</v>
      </c>
      <c r="K377" s="56">
        <v>0.92553582352000008</v>
      </c>
      <c r="L377" s="55">
        <v>0</v>
      </c>
      <c r="M377" s="55">
        <v>0</v>
      </c>
      <c r="N377" s="55">
        <v>0</v>
      </c>
      <c r="O377" s="55">
        <v>1735.3796691000002</v>
      </c>
      <c r="P377" s="55">
        <v>0</v>
      </c>
      <c r="Q377" s="55">
        <v>0</v>
      </c>
      <c r="R377" s="55">
        <v>751.21674263229727</v>
      </c>
      <c r="S377" s="112">
        <f t="shared" si="15"/>
        <v>8039.8113528522981</v>
      </c>
      <c r="T377" s="51" t="s">
        <v>81</v>
      </c>
      <c r="U377" s="51">
        <v>2033</v>
      </c>
      <c r="V377" s="55">
        <v>8928.2164546888598</v>
      </c>
      <c r="W377" s="55">
        <v>3676.5721532751768</v>
      </c>
      <c r="X377" s="112">
        <f t="shared" si="16"/>
        <v>12604.788607964038</v>
      </c>
      <c r="Y377" s="55">
        <f t="shared" si="17"/>
        <v>20644.599960816337</v>
      </c>
      <c r="Z377" s="3"/>
    </row>
    <row r="378" spans="1:26" x14ac:dyDescent="0.3">
      <c r="A378" s="60" t="s">
        <v>25</v>
      </c>
      <c r="B378" s="60">
        <v>403320</v>
      </c>
      <c r="C378" s="60" t="s">
        <v>393</v>
      </c>
      <c r="D378" s="62" t="s">
        <v>394</v>
      </c>
      <c r="E378" s="60">
        <v>141070</v>
      </c>
      <c r="F378" s="60" t="s">
        <v>758</v>
      </c>
      <c r="G378" s="60">
        <v>1505</v>
      </c>
      <c r="H378" s="60" t="s">
        <v>87</v>
      </c>
      <c r="I378" s="54">
        <v>0</v>
      </c>
      <c r="J378" s="55">
        <v>0</v>
      </c>
      <c r="K378" s="56">
        <v>0</v>
      </c>
      <c r="L378" s="55">
        <v>0</v>
      </c>
      <c r="M378" s="55">
        <v>0</v>
      </c>
      <c r="N378" s="55">
        <v>0</v>
      </c>
      <c r="O378" s="55">
        <v>1735.3796691000002</v>
      </c>
      <c r="P378" s="55">
        <v>0</v>
      </c>
      <c r="Q378" s="55">
        <v>0</v>
      </c>
      <c r="R378" s="55">
        <v>0</v>
      </c>
      <c r="S378" s="112">
        <f t="shared" si="15"/>
        <v>1735.3796691000002</v>
      </c>
      <c r="T378" s="51" t="s">
        <v>247</v>
      </c>
      <c r="U378" s="51">
        <v>1900</v>
      </c>
      <c r="V378" s="55">
        <v>0</v>
      </c>
      <c r="W378" s="55">
        <v>0</v>
      </c>
      <c r="X378" s="112">
        <f t="shared" si="16"/>
        <v>0</v>
      </c>
      <c r="Y378" s="55">
        <f t="shared" si="17"/>
        <v>1735.3796691000002</v>
      </c>
      <c r="Z378" s="3"/>
    </row>
    <row r="379" spans="1:26" x14ac:dyDescent="0.3">
      <c r="A379" s="60" t="s">
        <v>25</v>
      </c>
      <c r="B379" s="60">
        <v>403320</v>
      </c>
      <c r="C379" s="60" t="s">
        <v>393</v>
      </c>
      <c r="D379" s="62" t="s">
        <v>394</v>
      </c>
      <c r="E379" s="60">
        <v>181051</v>
      </c>
      <c r="F379" s="60" t="s">
        <v>760</v>
      </c>
      <c r="G379" s="60">
        <v>1505</v>
      </c>
      <c r="H379" s="60" t="s">
        <v>87</v>
      </c>
      <c r="I379" s="54">
        <v>0</v>
      </c>
      <c r="J379" s="55">
        <v>0</v>
      </c>
      <c r="K379" s="56">
        <v>0</v>
      </c>
      <c r="L379" s="55">
        <v>0</v>
      </c>
      <c r="M379" s="55">
        <v>0</v>
      </c>
      <c r="N379" s="55">
        <v>0</v>
      </c>
      <c r="O379" s="55">
        <v>1735.3796691000002</v>
      </c>
      <c r="P379" s="55">
        <v>0</v>
      </c>
      <c r="Q379" s="55">
        <v>0</v>
      </c>
      <c r="R379" s="55">
        <v>0</v>
      </c>
      <c r="S379" s="112">
        <f t="shared" si="15"/>
        <v>1735.3796691000002</v>
      </c>
      <c r="T379" s="51" t="s">
        <v>247</v>
      </c>
      <c r="U379" s="51">
        <v>1900</v>
      </c>
      <c r="V379" s="55">
        <v>0</v>
      </c>
      <c r="W379" s="55">
        <v>0</v>
      </c>
      <c r="X379" s="112">
        <f t="shared" si="16"/>
        <v>0</v>
      </c>
      <c r="Y379" s="55">
        <f t="shared" si="17"/>
        <v>1735.3796691000002</v>
      </c>
      <c r="Z379" s="3"/>
    </row>
    <row r="380" spans="1:26" x14ac:dyDescent="0.3">
      <c r="A380" s="60" t="s">
        <v>26</v>
      </c>
      <c r="B380" s="60">
        <v>803420</v>
      </c>
      <c r="C380" s="60" t="s">
        <v>427</v>
      </c>
      <c r="D380" s="62" t="s">
        <v>428</v>
      </c>
      <c r="E380" s="60">
        <v>141012</v>
      </c>
      <c r="F380" s="60"/>
      <c r="G380" s="60">
        <v>1020</v>
      </c>
      <c r="H380" s="60" t="s">
        <v>50</v>
      </c>
      <c r="I380" s="54">
        <v>1191</v>
      </c>
      <c r="J380" s="55">
        <v>3786.2829143999993</v>
      </c>
      <c r="K380" s="56">
        <v>0.63104715239999987</v>
      </c>
      <c r="L380" s="55">
        <v>0</v>
      </c>
      <c r="M380" s="55">
        <v>0</v>
      </c>
      <c r="N380" s="55">
        <v>0</v>
      </c>
      <c r="O380" s="55">
        <v>1735.3796691000002</v>
      </c>
      <c r="P380" s="55">
        <v>0</v>
      </c>
      <c r="Q380" s="55">
        <v>270.37</v>
      </c>
      <c r="R380" s="55">
        <v>410.83289939672073</v>
      </c>
      <c r="S380" s="112">
        <f t="shared" si="15"/>
        <v>6202.8654828967201</v>
      </c>
      <c r="T380" s="51" t="s">
        <v>808</v>
      </c>
      <c r="U380" s="51">
        <v>2025</v>
      </c>
      <c r="V380" s="55">
        <v>4882.7520000000004</v>
      </c>
      <c r="W380" s="55">
        <v>0</v>
      </c>
      <c r="X380" s="112">
        <f t="shared" si="16"/>
        <v>4882.7520000000004</v>
      </c>
      <c r="Y380" s="55">
        <f t="shared" si="17"/>
        <v>11085.61748289672</v>
      </c>
      <c r="Z380" s="3"/>
    </row>
    <row r="381" spans="1:26" x14ac:dyDescent="0.3">
      <c r="A381" s="60" t="s">
        <v>26</v>
      </c>
      <c r="B381" s="60">
        <v>803420</v>
      </c>
      <c r="C381" s="60" t="s">
        <v>427</v>
      </c>
      <c r="D381" s="62" t="s">
        <v>428</v>
      </c>
      <c r="E381" s="60">
        <v>141013</v>
      </c>
      <c r="F381" s="60"/>
      <c r="G381" s="60">
        <v>1024</v>
      </c>
      <c r="H381" s="60" t="s">
        <v>50</v>
      </c>
      <c r="I381" s="54">
        <v>1206</v>
      </c>
      <c r="J381" s="55">
        <v>3912.4923448799996</v>
      </c>
      <c r="K381" s="56">
        <v>0.65208205747999992</v>
      </c>
      <c r="L381" s="55">
        <v>0</v>
      </c>
      <c r="M381" s="55">
        <v>0</v>
      </c>
      <c r="N381" s="55">
        <v>0</v>
      </c>
      <c r="O381" s="55">
        <v>1735.3796691000002</v>
      </c>
      <c r="P381" s="55">
        <v>0</v>
      </c>
      <c r="Q381" s="55">
        <v>270.36</v>
      </c>
      <c r="R381" s="55">
        <v>453.80266693566347</v>
      </c>
      <c r="S381" s="112">
        <f t="shared" si="15"/>
        <v>6372.0346809156636</v>
      </c>
      <c r="T381" s="51" t="s">
        <v>808</v>
      </c>
      <c r="U381" s="51">
        <v>2025</v>
      </c>
      <c r="V381" s="55">
        <v>5393.4480000000003</v>
      </c>
      <c r="W381" s="55">
        <v>0</v>
      </c>
      <c r="X381" s="112">
        <f t="shared" si="16"/>
        <v>5393.4480000000003</v>
      </c>
      <c r="Y381" s="55">
        <f t="shared" si="17"/>
        <v>11765.482680915664</v>
      </c>
      <c r="Z381" s="3"/>
    </row>
    <row r="382" spans="1:26" x14ac:dyDescent="0.3">
      <c r="A382" s="60" t="s">
        <v>26</v>
      </c>
      <c r="B382" s="60">
        <v>803420</v>
      </c>
      <c r="C382" s="60" t="s">
        <v>427</v>
      </c>
      <c r="D382" s="62" t="s">
        <v>428</v>
      </c>
      <c r="E382" s="60">
        <v>121029</v>
      </c>
      <c r="F382" s="60"/>
      <c r="G382" s="60">
        <v>1202</v>
      </c>
      <c r="H382" s="60" t="s">
        <v>50</v>
      </c>
      <c r="I382" s="54">
        <v>1709</v>
      </c>
      <c r="J382" s="55">
        <v>4606.6442125200001</v>
      </c>
      <c r="K382" s="56">
        <v>0.76777403542</v>
      </c>
      <c r="L382" s="55">
        <v>0</v>
      </c>
      <c r="M382" s="55">
        <v>0</v>
      </c>
      <c r="N382" s="55">
        <v>0</v>
      </c>
      <c r="O382" s="55">
        <v>1735.3796691000002</v>
      </c>
      <c r="P382" s="55">
        <v>168.92284997106378</v>
      </c>
      <c r="Q382" s="55">
        <v>270.36</v>
      </c>
      <c r="R382" s="55">
        <v>0</v>
      </c>
      <c r="S382" s="112">
        <f t="shared" si="15"/>
        <v>6781.3067315910648</v>
      </c>
      <c r="T382" s="51" t="s">
        <v>807</v>
      </c>
      <c r="U382" s="51">
        <v>2022</v>
      </c>
      <c r="V382" s="55">
        <v>0</v>
      </c>
      <c r="W382" s="55">
        <v>0</v>
      </c>
      <c r="X382" s="112">
        <f t="shared" si="16"/>
        <v>0</v>
      </c>
      <c r="Y382" s="55">
        <f t="shared" si="17"/>
        <v>6781.3067315910648</v>
      </c>
      <c r="Z382" s="3"/>
    </row>
    <row r="383" spans="1:26" x14ac:dyDescent="0.3">
      <c r="A383" s="60" t="s">
        <v>26</v>
      </c>
      <c r="B383" s="60">
        <v>803420</v>
      </c>
      <c r="C383" s="60" t="s">
        <v>427</v>
      </c>
      <c r="D383" s="61" t="s">
        <v>428</v>
      </c>
      <c r="E383" s="60" t="s">
        <v>429</v>
      </c>
      <c r="F383" s="60"/>
      <c r="G383" s="60">
        <v>1335</v>
      </c>
      <c r="H383" s="60" t="s">
        <v>87</v>
      </c>
      <c r="I383" s="54">
        <v>0</v>
      </c>
      <c r="J383" s="55">
        <v>0</v>
      </c>
      <c r="K383" s="56">
        <v>0</v>
      </c>
      <c r="L383" s="55">
        <v>0</v>
      </c>
      <c r="M383" s="55">
        <v>2395.627273183437</v>
      </c>
      <c r="N383" s="55">
        <v>413.50645424197876</v>
      </c>
      <c r="O383" s="55">
        <v>1735.3796691000002</v>
      </c>
      <c r="P383" s="55">
        <v>0</v>
      </c>
      <c r="Q383" s="55">
        <v>402.36</v>
      </c>
      <c r="R383" s="55">
        <v>0</v>
      </c>
      <c r="S383" s="112">
        <f t="shared" si="15"/>
        <v>4946.873396525415</v>
      </c>
      <c r="T383" s="51" t="s">
        <v>76</v>
      </c>
      <c r="U383" s="51">
        <v>2018</v>
      </c>
      <c r="V383" s="55">
        <v>0</v>
      </c>
      <c r="W383" s="55">
        <v>0</v>
      </c>
      <c r="X383" s="112">
        <f t="shared" si="16"/>
        <v>0</v>
      </c>
      <c r="Y383" s="55">
        <f t="shared" si="17"/>
        <v>4946.873396525415</v>
      </c>
      <c r="Z383" s="3"/>
    </row>
    <row r="384" spans="1:26" x14ac:dyDescent="0.3">
      <c r="A384" s="60" t="s">
        <v>26</v>
      </c>
      <c r="B384" s="60">
        <v>803420</v>
      </c>
      <c r="C384" s="60" t="s">
        <v>427</v>
      </c>
      <c r="D384" s="61" t="s">
        <v>428</v>
      </c>
      <c r="E384" s="60">
        <v>191023</v>
      </c>
      <c r="F384" s="60"/>
      <c r="G384" s="60">
        <v>1226</v>
      </c>
      <c r="H384" s="60" t="s">
        <v>50</v>
      </c>
      <c r="I384" s="54">
        <v>859</v>
      </c>
      <c r="J384" s="55">
        <v>7572.5658287999986</v>
      </c>
      <c r="K384" s="56">
        <v>1.2620943047999997</v>
      </c>
      <c r="L384" s="55">
        <v>0</v>
      </c>
      <c r="M384" s="55">
        <v>0</v>
      </c>
      <c r="N384" s="55">
        <v>0</v>
      </c>
      <c r="O384" s="55">
        <v>1735.3796691000002</v>
      </c>
      <c r="P384" s="55">
        <v>0</v>
      </c>
      <c r="Q384" s="55">
        <v>0</v>
      </c>
      <c r="R384" s="55">
        <v>655.02694419120007</v>
      </c>
      <c r="S384" s="112">
        <f t="shared" si="15"/>
        <v>9962.9724420911989</v>
      </c>
      <c r="T384" s="51" t="s">
        <v>81</v>
      </c>
      <c r="U384" s="51">
        <v>2030</v>
      </c>
      <c r="V384" s="55">
        <v>7785</v>
      </c>
      <c r="W384" s="55">
        <v>1013.1368383257252</v>
      </c>
      <c r="X384" s="112">
        <f t="shared" si="16"/>
        <v>8798.136838325725</v>
      </c>
      <c r="Y384" s="55">
        <f t="shared" si="17"/>
        <v>18761.109280416924</v>
      </c>
      <c r="Z384" s="3"/>
    </row>
    <row r="385" spans="1:26" x14ac:dyDescent="0.3">
      <c r="A385" s="60" t="s">
        <v>26</v>
      </c>
      <c r="B385" s="60">
        <v>803420</v>
      </c>
      <c r="C385" s="60" t="s">
        <v>427</v>
      </c>
      <c r="D385" s="62" t="s">
        <v>428</v>
      </c>
      <c r="E385" s="60">
        <v>201026</v>
      </c>
      <c r="F385" s="60"/>
      <c r="G385" s="60">
        <v>1335</v>
      </c>
      <c r="H385" s="60" t="s">
        <v>87</v>
      </c>
      <c r="I385" s="54">
        <v>0</v>
      </c>
      <c r="J385" s="55">
        <v>0</v>
      </c>
      <c r="K385" s="56">
        <v>0</v>
      </c>
      <c r="L385" s="55">
        <v>0</v>
      </c>
      <c r="M385" s="55">
        <v>3974.0891865150552</v>
      </c>
      <c r="N385" s="55">
        <v>7049.8875607471218</v>
      </c>
      <c r="O385" s="55">
        <v>1735.3796691000002</v>
      </c>
      <c r="P385" s="55">
        <v>0</v>
      </c>
      <c r="Q385" s="55">
        <v>0</v>
      </c>
      <c r="R385" s="55">
        <v>923.32598053191566</v>
      </c>
      <c r="S385" s="112">
        <f t="shared" si="15"/>
        <v>13682.682396894093</v>
      </c>
      <c r="T385" s="51" t="s">
        <v>81</v>
      </c>
      <c r="U385" s="51">
        <v>2027</v>
      </c>
      <c r="V385" s="55">
        <v>10973.736000000001</v>
      </c>
      <c r="W385" s="55">
        <v>323.22781278000002</v>
      </c>
      <c r="X385" s="112">
        <f t="shared" si="16"/>
        <v>11296.963812780001</v>
      </c>
      <c r="Y385" s="55">
        <f t="shared" si="17"/>
        <v>24979.646209674094</v>
      </c>
      <c r="Z385" s="3"/>
    </row>
    <row r="386" spans="1:26" x14ac:dyDescent="0.3">
      <c r="A386" s="60" t="s">
        <v>26</v>
      </c>
      <c r="B386" s="60">
        <v>803420</v>
      </c>
      <c r="C386" s="60" t="s">
        <v>427</v>
      </c>
      <c r="D386" s="62" t="s">
        <v>428</v>
      </c>
      <c r="E386" s="60">
        <v>201027</v>
      </c>
      <c r="F386" s="60"/>
      <c r="G386" s="60">
        <v>1335</v>
      </c>
      <c r="H386" s="60" t="s">
        <v>87</v>
      </c>
      <c r="I386" s="54">
        <v>0</v>
      </c>
      <c r="J386" s="55">
        <v>0</v>
      </c>
      <c r="K386" s="56">
        <v>0</v>
      </c>
      <c r="L386" s="55">
        <v>0</v>
      </c>
      <c r="M386" s="55">
        <v>7636.9850954980557</v>
      </c>
      <c r="N386" s="55">
        <v>6940.8860092946006</v>
      </c>
      <c r="O386" s="55">
        <v>1735.3796691000002</v>
      </c>
      <c r="P386" s="55">
        <v>809.42770782959826</v>
      </c>
      <c r="Q386" s="55">
        <v>0</v>
      </c>
      <c r="R386" s="55">
        <v>923.32598053191566</v>
      </c>
      <c r="S386" s="112">
        <f t="shared" si="15"/>
        <v>18046.004462254168</v>
      </c>
      <c r="T386" s="51" t="s">
        <v>81</v>
      </c>
      <c r="U386" s="51">
        <v>2027</v>
      </c>
      <c r="V386" s="55">
        <v>10973.736000000001</v>
      </c>
      <c r="W386" s="55">
        <v>322.694478</v>
      </c>
      <c r="X386" s="112">
        <f t="shared" si="16"/>
        <v>11296.430478</v>
      </c>
      <c r="Y386" s="55">
        <f t="shared" si="17"/>
        <v>29342.43494025417</v>
      </c>
      <c r="Z386" s="3"/>
    </row>
    <row r="387" spans="1:26" x14ac:dyDescent="0.3">
      <c r="A387" s="60" t="s">
        <v>26</v>
      </c>
      <c r="B387" s="60">
        <v>803420</v>
      </c>
      <c r="C387" s="60" t="s">
        <v>427</v>
      </c>
      <c r="D387" s="62" t="s">
        <v>428</v>
      </c>
      <c r="E387" s="60">
        <v>211027</v>
      </c>
      <c r="F387" s="60"/>
      <c r="G387" s="60">
        <v>1202</v>
      </c>
      <c r="H387" s="60" t="s">
        <v>50</v>
      </c>
      <c r="I387" s="54">
        <v>1731</v>
      </c>
      <c r="J387" s="55">
        <v>4606.6442125200001</v>
      </c>
      <c r="K387" s="56">
        <v>0.76777403542</v>
      </c>
      <c r="L387" s="55">
        <v>0</v>
      </c>
      <c r="M387" s="55">
        <v>0</v>
      </c>
      <c r="N387" s="55">
        <v>0</v>
      </c>
      <c r="O387" s="55">
        <v>1735.3796691000002</v>
      </c>
      <c r="P387" s="55">
        <v>0</v>
      </c>
      <c r="Q387" s="55">
        <v>540.72</v>
      </c>
      <c r="R387" s="55">
        <v>273.0152303388922</v>
      </c>
      <c r="S387" s="112">
        <f t="shared" ref="S387:S450" si="18">J387+SUM(L387:R387)</f>
        <v>7155.7591119588924</v>
      </c>
      <c r="T387" s="51" t="s">
        <v>81</v>
      </c>
      <c r="U387" s="51">
        <v>2031</v>
      </c>
      <c r="V387" s="55">
        <v>3244.788</v>
      </c>
      <c r="W387" s="55">
        <v>53.367005673042968</v>
      </c>
      <c r="X387" s="112">
        <f t="shared" ref="X387:X450" si="19">SUM(V387:W387)</f>
        <v>3298.155005673043</v>
      </c>
      <c r="Y387" s="55">
        <f t="shared" ref="Y387:Y450" si="20">S387+X387</f>
        <v>10453.914117631935</v>
      </c>
      <c r="Z387" s="3"/>
    </row>
    <row r="388" spans="1:26" x14ac:dyDescent="0.3">
      <c r="A388" s="60" t="s">
        <v>26</v>
      </c>
      <c r="B388" s="60">
        <v>803420</v>
      </c>
      <c r="C388" s="60" t="s">
        <v>427</v>
      </c>
      <c r="D388" s="62" t="s">
        <v>428</v>
      </c>
      <c r="E388" s="60">
        <v>211034</v>
      </c>
      <c r="F388" s="60"/>
      <c r="G388" s="60">
        <v>1226</v>
      </c>
      <c r="H388" s="60" t="s">
        <v>50</v>
      </c>
      <c r="I388" s="54">
        <v>2098</v>
      </c>
      <c r="J388" s="55">
        <v>7572.5658287999986</v>
      </c>
      <c r="K388" s="56">
        <v>1.2620943047999997</v>
      </c>
      <c r="L388" s="55">
        <v>0</v>
      </c>
      <c r="M388" s="55">
        <v>0</v>
      </c>
      <c r="N388" s="55">
        <v>0</v>
      </c>
      <c r="O388" s="55">
        <v>1735.3796691000002</v>
      </c>
      <c r="P388" s="55">
        <v>0</v>
      </c>
      <c r="Q388" s="55">
        <v>48.28</v>
      </c>
      <c r="R388" s="55">
        <v>602.62478865590401</v>
      </c>
      <c r="S388" s="112">
        <f t="shared" si="18"/>
        <v>9958.8502865559021</v>
      </c>
      <c r="T388" s="51" t="s">
        <v>81</v>
      </c>
      <c r="U388" s="51">
        <v>2032</v>
      </c>
      <c r="V388" s="55">
        <v>7162.2</v>
      </c>
      <c r="W388" s="55">
        <v>91.809713788614545</v>
      </c>
      <c r="X388" s="112">
        <f t="shared" si="19"/>
        <v>7254.0097137886141</v>
      </c>
      <c r="Y388" s="55">
        <f t="shared" si="20"/>
        <v>17212.860000344517</v>
      </c>
      <c r="Z388" s="3"/>
    </row>
    <row r="389" spans="1:26" x14ac:dyDescent="0.3">
      <c r="A389" s="60" t="s">
        <v>26</v>
      </c>
      <c r="B389" s="60">
        <v>803420</v>
      </c>
      <c r="C389" s="60" t="s">
        <v>427</v>
      </c>
      <c r="D389" s="62" t="s">
        <v>428</v>
      </c>
      <c r="E389" s="60">
        <v>221038</v>
      </c>
      <c r="F389" s="60"/>
      <c r="G389" s="60">
        <v>1212</v>
      </c>
      <c r="H389" s="60" t="s">
        <v>50</v>
      </c>
      <c r="I389" s="54">
        <v>1416</v>
      </c>
      <c r="J389" s="55">
        <v>4606.6442125200001</v>
      </c>
      <c r="K389" s="56">
        <v>0.76777403542</v>
      </c>
      <c r="L389" s="55">
        <v>0</v>
      </c>
      <c r="M389" s="55">
        <v>0</v>
      </c>
      <c r="N389" s="55">
        <v>0</v>
      </c>
      <c r="O389" s="55">
        <v>1735.3796691000002</v>
      </c>
      <c r="P389" s="55">
        <v>0</v>
      </c>
      <c r="Q389" s="55">
        <v>0</v>
      </c>
      <c r="R389" s="55">
        <v>198.86618025644836</v>
      </c>
      <c r="S389" s="112">
        <f t="shared" si="18"/>
        <v>6540.8900618764492</v>
      </c>
      <c r="T389" s="51" t="s">
        <v>81</v>
      </c>
      <c r="U389" s="51">
        <v>2033</v>
      </c>
      <c r="V389" s="55">
        <v>2363.5260000000003</v>
      </c>
      <c r="W389" s="55">
        <v>49.189418957908437</v>
      </c>
      <c r="X389" s="112">
        <f t="shared" si="19"/>
        <v>2412.7154189579087</v>
      </c>
      <c r="Y389" s="55">
        <f t="shared" si="20"/>
        <v>8953.6054808343579</v>
      </c>
      <c r="Z389" s="3"/>
    </row>
    <row r="390" spans="1:26" x14ac:dyDescent="0.3">
      <c r="A390" s="60" t="s">
        <v>26</v>
      </c>
      <c r="B390" s="60">
        <v>803420</v>
      </c>
      <c r="C390" s="60" t="s">
        <v>427</v>
      </c>
      <c r="D390" s="62" t="s">
        <v>428</v>
      </c>
      <c r="E390" s="60">
        <v>221039</v>
      </c>
      <c r="F390" s="60"/>
      <c r="G390" s="60">
        <v>1212</v>
      </c>
      <c r="H390" s="60" t="s">
        <v>50</v>
      </c>
      <c r="I390" s="54">
        <v>1799</v>
      </c>
      <c r="J390" s="55">
        <v>4606.6442125200001</v>
      </c>
      <c r="K390" s="56">
        <v>0.76777403542</v>
      </c>
      <c r="L390" s="55">
        <v>0</v>
      </c>
      <c r="M390" s="55">
        <v>0</v>
      </c>
      <c r="N390" s="55">
        <v>0</v>
      </c>
      <c r="O390" s="55">
        <v>1735.3796691000002</v>
      </c>
      <c r="P390" s="55">
        <v>0</v>
      </c>
      <c r="Q390" s="55">
        <v>0</v>
      </c>
      <c r="R390" s="55">
        <v>203.58237425462499</v>
      </c>
      <c r="S390" s="112">
        <f t="shared" si="18"/>
        <v>6545.6062558746253</v>
      </c>
      <c r="T390" s="51" t="s">
        <v>81</v>
      </c>
      <c r="U390" s="51">
        <v>2033</v>
      </c>
      <c r="V390" s="55">
        <v>2419.578</v>
      </c>
      <c r="W390" s="55">
        <v>21.643344341479711</v>
      </c>
      <c r="X390" s="112">
        <f t="shared" si="19"/>
        <v>2441.2213443414798</v>
      </c>
      <c r="Y390" s="55">
        <f t="shared" si="20"/>
        <v>8986.8276002161056</v>
      </c>
      <c r="Z390" s="3"/>
    </row>
    <row r="391" spans="1:26" x14ac:dyDescent="0.3">
      <c r="A391" s="60" t="s">
        <v>26</v>
      </c>
      <c r="B391" s="60">
        <v>803420</v>
      </c>
      <c r="C391" s="60" t="s">
        <v>427</v>
      </c>
      <c r="D391" s="62" t="s">
        <v>428</v>
      </c>
      <c r="E391" s="60">
        <v>221068</v>
      </c>
      <c r="F391" s="60"/>
      <c r="G391" s="60">
        <v>1335</v>
      </c>
      <c r="H391" s="60" t="s">
        <v>87</v>
      </c>
      <c r="I391" s="54">
        <v>0</v>
      </c>
      <c r="J391" s="55">
        <v>0</v>
      </c>
      <c r="K391" s="56">
        <v>0</v>
      </c>
      <c r="L391" s="55">
        <v>0</v>
      </c>
      <c r="M391" s="55">
        <v>1339.3598373358259</v>
      </c>
      <c r="N391" s="55">
        <v>1373.7514897929605</v>
      </c>
      <c r="O391" s="55">
        <v>1735.3796691000002</v>
      </c>
      <c r="P391" s="55">
        <v>43.611042636739235</v>
      </c>
      <c r="Q391" s="55">
        <v>0</v>
      </c>
      <c r="R391" s="55">
        <v>4454.1832205001601</v>
      </c>
      <c r="S391" s="112">
        <f t="shared" si="18"/>
        <v>8946.2852593656862</v>
      </c>
      <c r="T391" s="51" t="s">
        <v>76</v>
      </c>
      <c r="U391" s="51">
        <v>2032</v>
      </c>
      <c r="V391" s="55">
        <v>0</v>
      </c>
      <c r="W391" s="55">
        <v>0</v>
      </c>
      <c r="X391" s="112">
        <f t="shared" si="19"/>
        <v>0</v>
      </c>
      <c r="Y391" s="55">
        <f t="shared" si="20"/>
        <v>8946.2852593656862</v>
      </c>
      <c r="Z391" s="3"/>
    </row>
    <row r="392" spans="1:26" x14ac:dyDescent="0.3">
      <c r="A392" s="60" t="s">
        <v>26</v>
      </c>
      <c r="B392" s="60">
        <v>803420</v>
      </c>
      <c r="C392" s="60" t="s">
        <v>427</v>
      </c>
      <c r="D392" s="62" t="s">
        <v>428</v>
      </c>
      <c r="E392" s="60">
        <v>231032</v>
      </c>
      <c r="F392" s="60"/>
      <c r="G392" s="60">
        <v>1335</v>
      </c>
      <c r="H392" s="60" t="s">
        <v>87</v>
      </c>
      <c r="I392" s="54">
        <v>0</v>
      </c>
      <c r="J392" s="55">
        <v>0</v>
      </c>
      <c r="K392" s="56">
        <v>0</v>
      </c>
      <c r="L392" s="55">
        <v>0</v>
      </c>
      <c r="M392" s="55">
        <v>3740.2405007853727</v>
      </c>
      <c r="N392" s="55">
        <v>6061.9070549135658</v>
      </c>
      <c r="O392" s="55">
        <v>1735.3796691000002</v>
      </c>
      <c r="P392" s="55">
        <v>0</v>
      </c>
      <c r="Q392" s="55">
        <v>0</v>
      </c>
      <c r="R392" s="55">
        <v>741.22849004676198</v>
      </c>
      <c r="S392" s="112">
        <f t="shared" si="18"/>
        <v>12278.755714845702</v>
      </c>
      <c r="T392" s="51" t="s">
        <v>81</v>
      </c>
      <c r="U392" s="51">
        <v>2030</v>
      </c>
      <c r="V392" s="55">
        <v>8809.5059999999994</v>
      </c>
      <c r="W392" s="55">
        <v>113.29884712342377</v>
      </c>
      <c r="X392" s="112">
        <f t="shared" si="19"/>
        <v>8922.8048471234233</v>
      </c>
      <c r="Y392" s="55">
        <f t="shared" si="20"/>
        <v>21201.560561969127</v>
      </c>
      <c r="Z392" s="3"/>
    </row>
    <row r="393" spans="1:26" x14ac:dyDescent="0.3">
      <c r="A393" s="60" t="s">
        <v>27</v>
      </c>
      <c r="B393" s="60">
        <v>600000</v>
      </c>
      <c r="C393" s="60" t="s">
        <v>430</v>
      </c>
      <c r="D393" s="62" t="s">
        <v>431</v>
      </c>
      <c r="E393" s="60">
        <v>161052</v>
      </c>
      <c r="F393" s="60" t="s">
        <v>432</v>
      </c>
      <c r="G393" s="60">
        <v>1035</v>
      </c>
      <c r="H393" s="60" t="s">
        <v>50</v>
      </c>
      <c r="I393" s="54">
        <v>8817</v>
      </c>
      <c r="J393" s="55">
        <v>5427.0055106400005</v>
      </c>
      <c r="K393" s="56">
        <v>0.90450091844000002</v>
      </c>
      <c r="L393" s="55">
        <v>2547.9790872454801</v>
      </c>
      <c r="M393" s="55">
        <v>0</v>
      </c>
      <c r="N393" s="55">
        <v>0</v>
      </c>
      <c r="O393" s="55">
        <v>1735.3796691000002</v>
      </c>
      <c r="P393" s="55">
        <v>0</v>
      </c>
      <c r="Q393" s="55">
        <v>512.54999999999995</v>
      </c>
      <c r="R393" s="55">
        <v>0</v>
      </c>
      <c r="S393" s="112">
        <f t="shared" si="18"/>
        <v>10222.914266985481</v>
      </c>
      <c r="T393" s="51" t="s">
        <v>599</v>
      </c>
      <c r="U393" s="51">
        <v>2017</v>
      </c>
      <c r="V393" s="55">
        <v>0</v>
      </c>
      <c r="W393" s="55">
        <v>0</v>
      </c>
      <c r="X393" s="112">
        <f t="shared" si="19"/>
        <v>0</v>
      </c>
      <c r="Y393" s="55">
        <f t="shared" si="20"/>
        <v>10222.914266985481</v>
      </c>
      <c r="Z393" s="3"/>
    </row>
    <row r="394" spans="1:26" x14ac:dyDescent="0.3">
      <c r="A394" s="60" t="s">
        <v>27</v>
      </c>
      <c r="B394" s="60">
        <v>600000</v>
      </c>
      <c r="C394" s="60" t="s">
        <v>430</v>
      </c>
      <c r="D394" s="62" t="s">
        <v>431</v>
      </c>
      <c r="E394" s="60">
        <v>191006</v>
      </c>
      <c r="F394" s="60" t="s">
        <v>433</v>
      </c>
      <c r="G394" s="60">
        <v>1035</v>
      </c>
      <c r="H394" s="60" t="s">
        <v>50</v>
      </c>
      <c r="I394" s="54">
        <v>6177</v>
      </c>
      <c r="J394" s="55">
        <v>5427.0055106400005</v>
      </c>
      <c r="K394" s="56">
        <v>0.90450091844000002</v>
      </c>
      <c r="L394" s="55">
        <v>160.09666256388002</v>
      </c>
      <c r="M394" s="55">
        <v>0</v>
      </c>
      <c r="N394" s="55">
        <v>0</v>
      </c>
      <c r="O394" s="55">
        <v>1735.3796691000002</v>
      </c>
      <c r="P394" s="55">
        <v>100.14387568436418</v>
      </c>
      <c r="Q394" s="55">
        <v>0</v>
      </c>
      <c r="R394" s="55">
        <v>767.95358936976299</v>
      </c>
      <c r="S394" s="112">
        <f t="shared" si="18"/>
        <v>8190.579307358008</v>
      </c>
      <c r="T394" s="51" t="s">
        <v>81</v>
      </c>
      <c r="U394" s="51">
        <v>2026</v>
      </c>
      <c r="V394" s="55">
        <v>9127.134</v>
      </c>
      <c r="W394" s="55">
        <v>13354.845720000001</v>
      </c>
      <c r="X394" s="112">
        <f t="shared" si="19"/>
        <v>22481.979720000003</v>
      </c>
      <c r="Y394" s="55">
        <f t="shared" si="20"/>
        <v>30672.559027358009</v>
      </c>
      <c r="Z394" s="3"/>
    </row>
    <row r="395" spans="1:26" x14ac:dyDescent="0.3">
      <c r="A395" s="60" t="s">
        <v>27</v>
      </c>
      <c r="B395" s="60">
        <v>601615</v>
      </c>
      <c r="C395" s="60" t="s">
        <v>574</v>
      </c>
      <c r="D395" s="62" t="s">
        <v>575</v>
      </c>
      <c r="E395" s="60" t="s">
        <v>434</v>
      </c>
      <c r="F395" s="60" t="s">
        <v>435</v>
      </c>
      <c r="G395" s="60">
        <v>1212</v>
      </c>
      <c r="H395" s="60" t="s">
        <v>50</v>
      </c>
      <c r="I395" s="54">
        <v>291</v>
      </c>
      <c r="J395" s="55">
        <v>4606.6442125200001</v>
      </c>
      <c r="K395" s="56">
        <v>0.76777403542</v>
      </c>
      <c r="L395" s="55">
        <v>0</v>
      </c>
      <c r="M395" s="55">
        <v>0</v>
      </c>
      <c r="N395" s="55">
        <v>0</v>
      </c>
      <c r="O395" s="55">
        <v>1735.3796691000002</v>
      </c>
      <c r="P395" s="55">
        <v>0</v>
      </c>
      <c r="Q395" s="55">
        <v>0</v>
      </c>
      <c r="R395" s="55">
        <v>0</v>
      </c>
      <c r="S395" s="112">
        <f t="shared" si="18"/>
        <v>6342.0238816199999</v>
      </c>
      <c r="T395" s="51" t="s">
        <v>76</v>
      </c>
      <c r="U395" s="51">
        <v>2008</v>
      </c>
      <c r="V395" s="55">
        <v>0</v>
      </c>
      <c r="W395" s="55">
        <v>0</v>
      </c>
      <c r="X395" s="112">
        <f t="shared" si="19"/>
        <v>0</v>
      </c>
      <c r="Y395" s="55">
        <f t="shared" si="20"/>
        <v>6342.0238816199999</v>
      </c>
      <c r="Z395" s="3"/>
    </row>
    <row r="396" spans="1:26" x14ac:dyDescent="0.3">
      <c r="A396" s="60" t="s">
        <v>27</v>
      </c>
      <c r="B396" s="60">
        <v>601615</v>
      </c>
      <c r="C396" s="60" t="s">
        <v>574</v>
      </c>
      <c r="D396" s="62" t="s">
        <v>575</v>
      </c>
      <c r="E396" s="60" t="s">
        <v>436</v>
      </c>
      <c r="F396" s="60" t="s">
        <v>437</v>
      </c>
      <c r="G396" s="60">
        <v>1212</v>
      </c>
      <c r="H396" s="60" t="s">
        <v>50</v>
      </c>
      <c r="I396" s="54">
        <v>186</v>
      </c>
      <c r="J396" s="55">
        <v>4606.6442125200001</v>
      </c>
      <c r="K396" s="56">
        <v>0.76777403542</v>
      </c>
      <c r="L396" s="55">
        <v>0</v>
      </c>
      <c r="M396" s="55">
        <v>0</v>
      </c>
      <c r="N396" s="55">
        <v>0</v>
      </c>
      <c r="O396" s="55">
        <v>1735.3796691000002</v>
      </c>
      <c r="P396" s="55">
        <v>0</v>
      </c>
      <c r="Q396" s="55">
        <v>0</v>
      </c>
      <c r="R396" s="55">
        <v>0</v>
      </c>
      <c r="S396" s="112">
        <f t="shared" si="18"/>
        <v>6342.0238816199999</v>
      </c>
      <c r="T396" s="51" t="s">
        <v>76</v>
      </c>
      <c r="U396" s="51">
        <v>2011</v>
      </c>
      <c r="V396" s="55">
        <v>0</v>
      </c>
      <c r="W396" s="55">
        <v>0</v>
      </c>
      <c r="X396" s="112">
        <f t="shared" si="19"/>
        <v>0</v>
      </c>
      <c r="Y396" s="55">
        <f t="shared" si="20"/>
        <v>6342.0238816199999</v>
      </c>
      <c r="Z396" s="3"/>
    </row>
    <row r="397" spans="1:26" x14ac:dyDescent="0.3">
      <c r="A397" s="60" t="s">
        <v>27</v>
      </c>
      <c r="B397" s="60">
        <v>600000</v>
      </c>
      <c r="C397" s="60" t="s">
        <v>430</v>
      </c>
      <c r="D397" s="62" t="s">
        <v>431</v>
      </c>
      <c r="E397" s="60">
        <v>211024</v>
      </c>
      <c r="F397" s="60" t="s">
        <v>438</v>
      </c>
      <c r="G397" s="60">
        <v>1212</v>
      </c>
      <c r="H397" s="60" t="s">
        <v>50</v>
      </c>
      <c r="I397" s="54">
        <v>9175</v>
      </c>
      <c r="J397" s="55">
        <v>4606.6442125200001</v>
      </c>
      <c r="K397" s="56">
        <v>0.76777403542</v>
      </c>
      <c r="L397" s="55">
        <v>2437.6825624584999</v>
      </c>
      <c r="M397" s="55">
        <v>0</v>
      </c>
      <c r="N397" s="55">
        <v>0</v>
      </c>
      <c r="O397" s="55">
        <v>1735.3796691000002</v>
      </c>
      <c r="P397" s="55">
        <v>0</v>
      </c>
      <c r="Q397" s="55">
        <v>0</v>
      </c>
      <c r="R397" s="55">
        <v>301.5744051056285</v>
      </c>
      <c r="S397" s="112">
        <f t="shared" si="18"/>
        <v>9081.2808491841279</v>
      </c>
      <c r="T397" s="51" t="s">
        <v>81</v>
      </c>
      <c r="U397" s="51">
        <v>2032</v>
      </c>
      <c r="V397" s="55">
        <v>3584.2139999999999</v>
      </c>
      <c r="W397" s="55">
        <v>70.513569673041374</v>
      </c>
      <c r="X397" s="112">
        <f t="shared" si="19"/>
        <v>3654.7275696730412</v>
      </c>
      <c r="Y397" s="55">
        <f t="shared" si="20"/>
        <v>12736.008418857169</v>
      </c>
      <c r="Z397" s="3"/>
    </row>
    <row r="398" spans="1:26" x14ac:dyDescent="0.3">
      <c r="A398" s="60" t="s">
        <v>27</v>
      </c>
      <c r="B398" s="60">
        <v>600000</v>
      </c>
      <c r="C398" s="60" t="s">
        <v>430</v>
      </c>
      <c r="D398" s="62" t="s">
        <v>431</v>
      </c>
      <c r="E398" s="60">
        <v>131045</v>
      </c>
      <c r="F398" s="60" t="s">
        <v>578</v>
      </c>
      <c r="G398" s="60">
        <v>1034</v>
      </c>
      <c r="H398" s="60" t="s">
        <v>50</v>
      </c>
      <c r="I398" s="54">
        <v>4054</v>
      </c>
      <c r="J398" s="55">
        <v>4922.1677887200003</v>
      </c>
      <c r="K398" s="56">
        <v>0.82036129812000003</v>
      </c>
      <c r="L398" s="55">
        <v>0</v>
      </c>
      <c r="M398" s="55">
        <v>0</v>
      </c>
      <c r="N398" s="55">
        <v>0</v>
      </c>
      <c r="O398" s="55">
        <v>1735.3796691000002</v>
      </c>
      <c r="P398" s="55">
        <v>0</v>
      </c>
      <c r="Q398" s="55">
        <v>1501.52</v>
      </c>
      <c r="R398" s="55">
        <v>0</v>
      </c>
      <c r="S398" s="112">
        <f t="shared" si="18"/>
        <v>8159.0674578200005</v>
      </c>
      <c r="T398" s="51" t="s">
        <v>247</v>
      </c>
      <c r="U398" s="51">
        <v>1900</v>
      </c>
      <c r="V398" s="57">
        <v>0</v>
      </c>
      <c r="W398" s="55">
        <v>0</v>
      </c>
      <c r="X398" s="112">
        <f t="shared" si="19"/>
        <v>0</v>
      </c>
      <c r="Y398" s="55">
        <f t="shared" si="20"/>
        <v>8159.0674578200005</v>
      </c>
      <c r="Z398" s="3"/>
    </row>
    <row r="399" spans="1:26" x14ac:dyDescent="0.3">
      <c r="A399" s="60" t="s">
        <v>27</v>
      </c>
      <c r="B399" s="60">
        <v>600004</v>
      </c>
      <c r="C399" s="60" t="s">
        <v>439</v>
      </c>
      <c r="D399" s="62" t="s">
        <v>440</v>
      </c>
      <c r="E399" s="60">
        <v>121031</v>
      </c>
      <c r="F399" s="60" t="s">
        <v>441</v>
      </c>
      <c r="G399" s="60">
        <v>1212</v>
      </c>
      <c r="H399" s="60" t="s">
        <v>50</v>
      </c>
      <c r="I399" s="54">
        <v>1410</v>
      </c>
      <c r="J399" s="55">
        <v>4606.6442125200001</v>
      </c>
      <c r="K399" s="56">
        <v>0.76777403542</v>
      </c>
      <c r="L399" s="55">
        <v>0</v>
      </c>
      <c r="M399" s="55">
        <v>0</v>
      </c>
      <c r="N399" s="55">
        <v>0</v>
      </c>
      <c r="O399" s="55">
        <v>1735.3796691000002</v>
      </c>
      <c r="P399" s="55">
        <v>0</v>
      </c>
      <c r="Q399" s="55">
        <v>439.11</v>
      </c>
      <c r="R399" s="55">
        <v>0</v>
      </c>
      <c r="S399" s="112">
        <f t="shared" si="18"/>
        <v>6781.1338816200005</v>
      </c>
      <c r="T399" s="51" t="s">
        <v>247</v>
      </c>
      <c r="U399" s="51">
        <v>1900</v>
      </c>
      <c r="V399" s="57">
        <v>0</v>
      </c>
      <c r="W399" s="55">
        <v>0</v>
      </c>
      <c r="X399" s="112">
        <f t="shared" si="19"/>
        <v>0</v>
      </c>
      <c r="Y399" s="55">
        <f t="shared" si="20"/>
        <v>6781.1338816200005</v>
      </c>
      <c r="Z399" s="3"/>
    </row>
    <row r="400" spans="1:26" x14ac:dyDescent="0.3">
      <c r="A400" s="60" t="s">
        <v>27</v>
      </c>
      <c r="B400" s="60">
        <v>600004</v>
      </c>
      <c r="C400" s="60" t="s">
        <v>439</v>
      </c>
      <c r="D400" s="62" t="s">
        <v>440</v>
      </c>
      <c r="E400" s="60">
        <v>211012</v>
      </c>
      <c r="F400" s="60" t="s">
        <v>442</v>
      </c>
      <c r="G400" s="60">
        <v>1212</v>
      </c>
      <c r="H400" s="60" t="s">
        <v>50</v>
      </c>
      <c r="I400" s="54">
        <v>3866</v>
      </c>
      <c r="J400" s="55">
        <v>4606.6442125200001</v>
      </c>
      <c r="K400" s="56">
        <v>0.76777403542</v>
      </c>
      <c r="L400" s="55">
        <v>0</v>
      </c>
      <c r="M400" s="55">
        <v>0</v>
      </c>
      <c r="N400" s="55">
        <v>0</v>
      </c>
      <c r="O400" s="55">
        <v>1735.3796691000002</v>
      </c>
      <c r="P400" s="55">
        <v>0</v>
      </c>
      <c r="Q400" s="55">
        <v>559.98</v>
      </c>
      <c r="R400" s="55">
        <v>301.5744051056285</v>
      </c>
      <c r="S400" s="112">
        <f t="shared" si="18"/>
        <v>7203.5782867256294</v>
      </c>
      <c r="T400" s="51" t="s">
        <v>81</v>
      </c>
      <c r="U400" s="51">
        <v>2031</v>
      </c>
      <c r="V400" s="57">
        <v>3584.2139999999999</v>
      </c>
      <c r="W400" s="55">
        <v>112.07071191339024</v>
      </c>
      <c r="X400" s="112">
        <f t="shared" si="19"/>
        <v>3696.2847119133903</v>
      </c>
      <c r="Y400" s="55">
        <f t="shared" si="20"/>
        <v>10899.862998639019</v>
      </c>
      <c r="Z400" s="3"/>
    </row>
    <row r="401" spans="1:26" x14ac:dyDescent="0.3">
      <c r="A401" s="60" t="s">
        <v>27</v>
      </c>
      <c r="B401" s="60">
        <v>601040</v>
      </c>
      <c r="C401" s="60" t="s">
        <v>443</v>
      </c>
      <c r="D401" s="62" t="s">
        <v>444</v>
      </c>
      <c r="E401" s="60" t="s">
        <v>838</v>
      </c>
      <c r="F401" s="60"/>
      <c r="G401" s="60">
        <v>3007</v>
      </c>
      <c r="H401" s="60" t="s">
        <v>87</v>
      </c>
      <c r="I401" s="54">
        <v>0</v>
      </c>
      <c r="J401" s="55">
        <v>0</v>
      </c>
      <c r="K401" s="56">
        <v>0</v>
      </c>
      <c r="L401" s="55">
        <v>0</v>
      </c>
      <c r="M401" s="55">
        <v>0</v>
      </c>
      <c r="N401" s="55">
        <v>0</v>
      </c>
      <c r="O401" s="55">
        <v>532.183098524</v>
      </c>
      <c r="P401" s="55">
        <v>0</v>
      </c>
      <c r="Q401" s="55">
        <v>0</v>
      </c>
      <c r="R401" s="55">
        <v>0</v>
      </c>
      <c r="S401" s="112">
        <f t="shared" si="18"/>
        <v>532.183098524</v>
      </c>
      <c r="T401" s="51" t="s">
        <v>247</v>
      </c>
      <c r="U401" s="51">
        <v>1900</v>
      </c>
      <c r="V401" s="55">
        <v>0</v>
      </c>
      <c r="W401" s="55">
        <v>0</v>
      </c>
      <c r="X401" s="112">
        <f t="shared" si="19"/>
        <v>0</v>
      </c>
      <c r="Y401" s="55">
        <f t="shared" si="20"/>
        <v>532.183098524</v>
      </c>
      <c r="Z401" s="3"/>
    </row>
    <row r="402" spans="1:26" x14ac:dyDescent="0.3">
      <c r="A402" s="60" t="s">
        <v>27</v>
      </c>
      <c r="B402" s="60">
        <v>601040</v>
      </c>
      <c r="C402" s="60" t="s">
        <v>443</v>
      </c>
      <c r="D402" s="62" t="s">
        <v>444</v>
      </c>
      <c r="E402" s="60">
        <v>101039</v>
      </c>
      <c r="F402" s="60" t="s">
        <v>445</v>
      </c>
      <c r="G402" s="60">
        <v>1024</v>
      </c>
      <c r="H402" s="60" t="s">
        <v>50</v>
      </c>
      <c r="I402" s="54">
        <v>9213</v>
      </c>
      <c r="J402" s="55">
        <v>3912.4923448799996</v>
      </c>
      <c r="K402" s="56">
        <v>0.65208205747999992</v>
      </c>
      <c r="L402" s="55">
        <v>2095.1396506832398</v>
      </c>
      <c r="M402" s="55">
        <v>0</v>
      </c>
      <c r="N402" s="55">
        <v>0</v>
      </c>
      <c r="O402" s="55">
        <v>1735.3796691000002</v>
      </c>
      <c r="P402" s="55">
        <v>0</v>
      </c>
      <c r="Q402" s="55">
        <v>0</v>
      </c>
      <c r="R402" s="55">
        <v>0</v>
      </c>
      <c r="S402" s="112">
        <f t="shared" si="18"/>
        <v>7743.0116646632396</v>
      </c>
      <c r="T402" s="51" t="s">
        <v>807</v>
      </c>
      <c r="U402" s="51">
        <v>2021</v>
      </c>
      <c r="V402" s="55">
        <v>0</v>
      </c>
      <c r="W402" s="55">
        <v>0</v>
      </c>
      <c r="X402" s="112">
        <f t="shared" si="19"/>
        <v>0</v>
      </c>
      <c r="Y402" s="55">
        <f t="shared" si="20"/>
        <v>7743.0116646632396</v>
      </c>
      <c r="Z402" s="3"/>
    </row>
    <row r="403" spans="1:26" x14ac:dyDescent="0.3">
      <c r="A403" s="60" t="s">
        <v>27</v>
      </c>
      <c r="B403" s="60">
        <v>601040</v>
      </c>
      <c r="C403" s="60" t="s">
        <v>443</v>
      </c>
      <c r="D403" s="62" t="s">
        <v>444</v>
      </c>
      <c r="E403" s="60">
        <v>121032</v>
      </c>
      <c r="F403" s="60" t="s">
        <v>446</v>
      </c>
      <c r="G403" s="60">
        <v>1212</v>
      </c>
      <c r="H403" s="60" t="s">
        <v>50</v>
      </c>
      <c r="I403" s="54">
        <v>4772</v>
      </c>
      <c r="J403" s="55">
        <v>4606.6442125200001</v>
      </c>
      <c r="K403" s="56">
        <v>0.76777403542</v>
      </c>
      <c r="L403" s="55">
        <v>0</v>
      </c>
      <c r="M403" s="55">
        <v>0</v>
      </c>
      <c r="N403" s="55">
        <v>0</v>
      </c>
      <c r="O403" s="55">
        <v>1735.3796691000002</v>
      </c>
      <c r="P403" s="55">
        <v>0</v>
      </c>
      <c r="Q403" s="55">
        <v>0</v>
      </c>
      <c r="R403" s="55">
        <v>0</v>
      </c>
      <c r="S403" s="112">
        <f t="shared" si="18"/>
        <v>6342.0238816199999</v>
      </c>
      <c r="T403" s="51" t="s">
        <v>247</v>
      </c>
      <c r="U403" s="51">
        <v>1900</v>
      </c>
      <c r="V403" s="55">
        <v>0</v>
      </c>
      <c r="W403" s="55">
        <v>0</v>
      </c>
      <c r="X403" s="112">
        <f t="shared" si="19"/>
        <v>0</v>
      </c>
      <c r="Y403" s="55">
        <f t="shared" si="20"/>
        <v>6342.0238816199999</v>
      </c>
      <c r="Z403" s="3"/>
    </row>
    <row r="404" spans="1:26" x14ac:dyDescent="0.3">
      <c r="A404" s="60" t="s">
        <v>27</v>
      </c>
      <c r="B404" s="60">
        <v>601040</v>
      </c>
      <c r="C404" s="60" t="s">
        <v>443</v>
      </c>
      <c r="D404" s="62" t="s">
        <v>444</v>
      </c>
      <c r="E404" s="60">
        <v>151048</v>
      </c>
      <c r="F404" s="60" t="s">
        <v>448</v>
      </c>
      <c r="G404" s="60">
        <v>1212</v>
      </c>
      <c r="H404" s="60" t="s">
        <v>50</v>
      </c>
      <c r="I404" s="54">
        <v>9434</v>
      </c>
      <c r="J404" s="55">
        <v>4606.6442125200001</v>
      </c>
      <c r="K404" s="56">
        <v>0.76777403542</v>
      </c>
      <c r="L404" s="55">
        <v>2636.5360376322801</v>
      </c>
      <c r="M404" s="55">
        <v>33.611673412174994</v>
      </c>
      <c r="N404" s="55">
        <v>0</v>
      </c>
      <c r="O404" s="55">
        <v>1735.3796691000002</v>
      </c>
      <c r="P404" s="55">
        <v>0</v>
      </c>
      <c r="Q404" s="55">
        <v>0</v>
      </c>
      <c r="R404" s="55">
        <v>301.5744051056285</v>
      </c>
      <c r="S404" s="112">
        <f t="shared" si="18"/>
        <v>9313.7459977700837</v>
      </c>
      <c r="T404" s="51" t="s">
        <v>81</v>
      </c>
      <c r="U404" s="51">
        <v>2025</v>
      </c>
      <c r="V404" s="55">
        <v>3584.2139999999999</v>
      </c>
      <c r="W404" s="55">
        <v>0</v>
      </c>
      <c r="X404" s="112">
        <f t="shared" si="19"/>
        <v>3584.2139999999999</v>
      </c>
      <c r="Y404" s="55">
        <f t="shared" si="20"/>
        <v>12897.959997770084</v>
      </c>
      <c r="Z404" s="3"/>
    </row>
    <row r="405" spans="1:26" x14ac:dyDescent="0.3">
      <c r="A405" s="60" t="s">
        <v>27</v>
      </c>
      <c r="B405" s="60">
        <v>601040</v>
      </c>
      <c r="C405" s="60" t="s">
        <v>443</v>
      </c>
      <c r="D405" s="62" t="s">
        <v>444</v>
      </c>
      <c r="E405" s="60" t="s">
        <v>449</v>
      </c>
      <c r="F405" s="60" t="s">
        <v>450</v>
      </c>
      <c r="G405" s="60">
        <v>9020</v>
      </c>
      <c r="H405" s="60" t="s">
        <v>87</v>
      </c>
      <c r="I405" s="54">
        <v>0</v>
      </c>
      <c r="J405" s="55">
        <v>0</v>
      </c>
      <c r="K405" s="56">
        <v>0</v>
      </c>
      <c r="L405" s="55">
        <v>0</v>
      </c>
      <c r="M405" s="55">
        <v>3492.1548453159603</v>
      </c>
      <c r="N405" s="55">
        <v>105.91374597719582</v>
      </c>
      <c r="O405" s="55">
        <v>1735.3796691000002</v>
      </c>
      <c r="P405" s="55">
        <v>0</v>
      </c>
      <c r="Q405" s="55">
        <v>0</v>
      </c>
      <c r="R405" s="55">
        <v>0</v>
      </c>
      <c r="S405" s="112">
        <f t="shared" si="18"/>
        <v>5333.4482603931565</v>
      </c>
      <c r="T405" s="51" t="s">
        <v>76</v>
      </c>
      <c r="U405" s="51">
        <v>2015</v>
      </c>
      <c r="V405" s="55">
        <v>0</v>
      </c>
      <c r="W405" s="55">
        <v>0</v>
      </c>
      <c r="X405" s="112">
        <f t="shared" si="19"/>
        <v>0</v>
      </c>
      <c r="Y405" s="55">
        <f t="shared" si="20"/>
        <v>5333.4482603931565</v>
      </c>
      <c r="Z405" s="3"/>
    </row>
    <row r="406" spans="1:26" x14ac:dyDescent="0.3">
      <c r="A406" s="60" t="s">
        <v>27</v>
      </c>
      <c r="B406" s="60">
        <v>601040</v>
      </c>
      <c r="C406" s="60" t="s">
        <v>443</v>
      </c>
      <c r="D406" s="70" t="s">
        <v>444</v>
      </c>
      <c r="E406" s="60" t="s">
        <v>451</v>
      </c>
      <c r="F406" s="60" t="s">
        <v>452</v>
      </c>
      <c r="G406" s="60">
        <v>9020</v>
      </c>
      <c r="H406" s="60" t="s">
        <v>87</v>
      </c>
      <c r="I406" s="54">
        <v>0</v>
      </c>
      <c r="J406" s="55">
        <v>0</v>
      </c>
      <c r="K406" s="56">
        <v>0</v>
      </c>
      <c r="L406" s="55">
        <v>0</v>
      </c>
      <c r="M406" s="55">
        <v>2791.6654098633239</v>
      </c>
      <c r="N406" s="55">
        <v>388.16972733519538</v>
      </c>
      <c r="O406" s="55">
        <v>1735.3796691000002</v>
      </c>
      <c r="P406" s="55">
        <v>0</v>
      </c>
      <c r="Q406" s="55">
        <v>0</v>
      </c>
      <c r="R406" s="55">
        <v>0</v>
      </c>
      <c r="S406" s="112">
        <f t="shared" si="18"/>
        <v>4915.2148062985198</v>
      </c>
      <c r="T406" s="51" t="s">
        <v>247</v>
      </c>
      <c r="U406" s="51">
        <v>1900</v>
      </c>
      <c r="V406" s="55">
        <v>0</v>
      </c>
      <c r="W406" s="55">
        <v>0</v>
      </c>
      <c r="X406" s="112">
        <f t="shared" si="19"/>
        <v>0</v>
      </c>
      <c r="Y406" s="55">
        <f t="shared" si="20"/>
        <v>4915.2148062985198</v>
      </c>
      <c r="Z406" s="3"/>
    </row>
    <row r="407" spans="1:26" x14ac:dyDescent="0.3">
      <c r="A407" s="60" t="s">
        <v>27</v>
      </c>
      <c r="B407" s="60">
        <v>601040</v>
      </c>
      <c r="C407" s="60" t="s">
        <v>443</v>
      </c>
      <c r="D407" s="70" t="s">
        <v>444</v>
      </c>
      <c r="E407" s="60" t="s">
        <v>453</v>
      </c>
      <c r="F407" s="60"/>
      <c r="G407" s="60">
        <v>3007</v>
      </c>
      <c r="H407" s="60" t="s">
        <v>87</v>
      </c>
      <c r="I407" s="54">
        <v>0</v>
      </c>
      <c r="J407" s="55">
        <v>0</v>
      </c>
      <c r="K407" s="56">
        <v>0</v>
      </c>
      <c r="L407" s="55">
        <v>0</v>
      </c>
      <c r="M407" s="55">
        <v>0</v>
      </c>
      <c r="N407" s="55">
        <v>0</v>
      </c>
      <c r="O407" s="55">
        <v>532.183098524</v>
      </c>
      <c r="P407" s="55">
        <v>0</v>
      </c>
      <c r="Q407" s="55">
        <v>0</v>
      </c>
      <c r="R407" s="55">
        <v>0</v>
      </c>
      <c r="S407" s="112">
        <f t="shared" si="18"/>
        <v>532.183098524</v>
      </c>
      <c r="T407" s="51" t="s">
        <v>247</v>
      </c>
      <c r="U407" s="51">
        <v>1900</v>
      </c>
      <c r="V407" s="55">
        <v>0</v>
      </c>
      <c r="W407" s="55">
        <v>0</v>
      </c>
      <c r="X407" s="112">
        <f t="shared" si="19"/>
        <v>0</v>
      </c>
      <c r="Y407" s="55">
        <f t="shared" si="20"/>
        <v>532.183098524</v>
      </c>
      <c r="Z407" s="3"/>
    </row>
    <row r="408" spans="1:26" x14ac:dyDescent="0.3">
      <c r="A408" s="60" t="s">
        <v>27</v>
      </c>
      <c r="B408" s="60">
        <v>601040</v>
      </c>
      <c r="C408" s="60" t="s">
        <v>443</v>
      </c>
      <c r="D408" s="62" t="s">
        <v>444</v>
      </c>
      <c r="E408" s="60">
        <v>171030</v>
      </c>
      <c r="F408" s="60" t="s">
        <v>454</v>
      </c>
      <c r="G408" s="60">
        <v>1204</v>
      </c>
      <c r="H408" s="60" t="s">
        <v>50</v>
      </c>
      <c r="I408" s="54">
        <v>4151</v>
      </c>
      <c r="J408" s="55">
        <v>6878.4139611600003</v>
      </c>
      <c r="K408" s="56">
        <v>1.1464023268600001</v>
      </c>
      <c r="L408" s="55">
        <v>0</v>
      </c>
      <c r="M408" s="55">
        <v>0</v>
      </c>
      <c r="N408" s="55">
        <v>0</v>
      </c>
      <c r="O408" s="55">
        <v>1735.3796691000002</v>
      </c>
      <c r="P408" s="55">
        <v>0</v>
      </c>
      <c r="Q408" s="55">
        <v>0</v>
      </c>
      <c r="R408" s="55">
        <v>318.86711643227625</v>
      </c>
      <c r="S408" s="112">
        <f t="shared" si="18"/>
        <v>8932.660746692276</v>
      </c>
      <c r="T408" s="51" t="s">
        <v>81</v>
      </c>
      <c r="U408" s="51">
        <v>2027</v>
      </c>
      <c r="V408" s="55">
        <v>3789.7380000000003</v>
      </c>
      <c r="W408" s="55">
        <v>13.468050000000002</v>
      </c>
      <c r="X408" s="112">
        <f t="shared" si="19"/>
        <v>3803.2060500000002</v>
      </c>
      <c r="Y408" s="55">
        <f t="shared" si="20"/>
        <v>12735.866796692277</v>
      </c>
      <c r="Z408" s="3"/>
    </row>
    <row r="409" spans="1:26" x14ac:dyDescent="0.3">
      <c r="A409" s="60" t="s">
        <v>27</v>
      </c>
      <c r="B409" s="60">
        <v>601040</v>
      </c>
      <c r="C409" s="60" t="s">
        <v>443</v>
      </c>
      <c r="D409" s="62" t="s">
        <v>444</v>
      </c>
      <c r="E409" s="60">
        <v>171031</v>
      </c>
      <c r="F409" s="60" t="s">
        <v>455</v>
      </c>
      <c r="G409" s="60">
        <v>1204</v>
      </c>
      <c r="H409" s="60" t="s">
        <v>50</v>
      </c>
      <c r="I409" s="54">
        <v>2048</v>
      </c>
      <c r="J409" s="55">
        <v>6878.4139611600003</v>
      </c>
      <c r="K409" s="56">
        <v>1.1464023268600001</v>
      </c>
      <c r="L409" s="55">
        <v>0</v>
      </c>
      <c r="M409" s="55">
        <v>0</v>
      </c>
      <c r="N409" s="55">
        <v>0</v>
      </c>
      <c r="O409" s="55">
        <v>1735.3796691000002</v>
      </c>
      <c r="P409" s="55">
        <v>0</v>
      </c>
      <c r="Q409" s="55">
        <v>0</v>
      </c>
      <c r="R409" s="55">
        <v>318.86711643227625</v>
      </c>
      <c r="S409" s="112">
        <f t="shared" si="18"/>
        <v>8932.660746692276</v>
      </c>
      <c r="T409" s="51" t="s">
        <v>81</v>
      </c>
      <c r="U409" s="51">
        <v>2027</v>
      </c>
      <c r="V409" s="55">
        <v>3789.7380000000003</v>
      </c>
      <c r="W409" s="55">
        <v>13.468050000000002</v>
      </c>
      <c r="X409" s="112">
        <f t="shared" si="19"/>
        <v>3803.2060500000002</v>
      </c>
      <c r="Y409" s="55">
        <f t="shared" si="20"/>
        <v>12735.866796692277</v>
      </c>
      <c r="Z409" s="3"/>
    </row>
    <row r="410" spans="1:26" x14ac:dyDescent="0.3">
      <c r="A410" s="60" t="s">
        <v>27</v>
      </c>
      <c r="B410" s="60">
        <v>601040</v>
      </c>
      <c r="C410" s="60" t="s">
        <v>443</v>
      </c>
      <c r="D410" s="62" t="s">
        <v>444</v>
      </c>
      <c r="E410" s="60">
        <v>181029</v>
      </c>
      <c r="F410" s="60" t="s">
        <v>456</v>
      </c>
      <c r="G410" s="60">
        <v>1212</v>
      </c>
      <c r="H410" s="60" t="s">
        <v>50</v>
      </c>
      <c r="I410" s="54">
        <v>10266</v>
      </c>
      <c r="J410" s="55">
        <v>4606.6442125200001</v>
      </c>
      <c r="K410" s="56">
        <v>0.76777403542</v>
      </c>
      <c r="L410" s="55">
        <v>3275.3240351017198</v>
      </c>
      <c r="M410" s="55">
        <v>0</v>
      </c>
      <c r="N410" s="55">
        <v>0</v>
      </c>
      <c r="O410" s="55">
        <v>1735.3796691000002</v>
      </c>
      <c r="P410" s="55">
        <v>2068.2887991332377</v>
      </c>
      <c r="Q410" s="55">
        <v>3092.7599999999998</v>
      </c>
      <c r="R410" s="55">
        <v>502.79868236116522</v>
      </c>
      <c r="S410" s="112">
        <f t="shared" si="18"/>
        <v>15281.195398216121</v>
      </c>
      <c r="T410" s="51" t="s">
        <v>81</v>
      </c>
      <c r="U410" s="51">
        <v>2025</v>
      </c>
      <c r="V410" s="55">
        <v>5975.7660000000005</v>
      </c>
      <c r="W410" s="55">
        <v>0</v>
      </c>
      <c r="X410" s="112">
        <f t="shared" si="19"/>
        <v>5975.7660000000005</v>
      </c>
      <c r="Y410" s="55">
        <f t="shared" si="20"/>
        <v>21256.961398216121</v>
      </c>
      <c r="Z410" s="3"/>
    </row>
    <row r="411" spans="1:26" x14ac:dyDescent="0.3">
      <c r="A411" s="60" t="s">
        <v>27</v>
      </c>
      <c r="B411" s="60">
        <v>601040</v>
      </c>
      <c r="C411" s="60" t="s">
        <v>443</v>
      </c>
      <c r="D411" s="62" t="s">
        <v>444</v>
      </c>
      <c r="E411" s="60">
        <v>221008</v>
      </c>
      <c r="F411" s="60" t="s">
        <v>457</v>
      </c>
      <c r="G411" s="60">
        <v>1035</v>
      </c>
      <c r="H411" s="60" t="s">
        <v>50</v>
      </c>
      <c r="I411" s="54">
        <v>5758</v>
      </c>
      <c r="J411" s="55">
        <v>5427.0055106400005</v>
      </c>
      <c r="K411" s="56">
        <v>0.90450091844000002</v>
      </c>
      <c r="L411" s="55">
        <v>0</v>
      </c>
      <c r="M411" s="55">
        <v>0</v>
      </c>
      <c r="N411" s="55">
        <v>0</v>
      </c>
      <c r="O411" s="55">
        <v>1735.3796691000002</v>
      </c>
      <c r="P411" s="55">
        <v>0</v>
      </c>
      <c r="Q411" s="55">
        <v>0</v>
      </c>
      <c r="R411" s="55">
        <v>0</v>
      </c>
      <c r="S411" s="112">
        <f t="shared" si="18"/>
        <v>7162.3851797400002</v>
      </c>
      <c r="T411" s="51" t="s">
        <v>599</v>
      </c>
      <c r="U411" s="51">
        <v>2049</v>
      </c>
      <c r="V411" s="55">
        <v>0</v>
      </c>
      <c r="W411" s="55">
        <v>2679.6488381539252</v>
      </c>
      <c r="X411" s="112">
        <f t="shared" si="19"/>
        <v>2679.6488381539252</v>
      </c>
      <c r="Y411" s="55">
        <f t="shared" si="20"/>
        <v>9842.0340178939259</v>
      </c>
      <c r="Z411" s="3"/>
    </row>
    <row r="412" spans="1:26" x14ac:dyDescent="0.3">
      <c r="A412" s="60" t="s">
        <v>27</v>
      </c>
      <c r="B412" s="60">
        <v>601040</v>
      </c>
      <c r="C412" s="60" t="s">
        <v>443</v>
      </c>
      <c r="D412" s="62" t="s">
        <v>444</v>
      </c>
      <c r="E412" s="60">
        <v>121004</v>
      </c>
      <c r="F412" s="60" t="s">
        <v>577</v>
      </c>
      <c r="G412" s="60">
        <v>1035</v>
      </c>
      <c r="H412" s="60" t="s">
        <v>50</v>
      </c>
      <c r="I412" s="54">
        <v>8</v>
      </c>
      <c r="J412" s="55">
        <v>5427.0055106400005</v>
      </c>
      <c r="K412" s="56">
        <v>0.90450091844000002</v>
      </c>
      <c r="L412" s="55">
        <v>0</v>
      </c>
      <c r="M412" s="55">
        <v>1.0157373833349634</v>
      </c>
      <c r="N412" s="55">
        <v>0</v>
      </c>
      <c r="O412" s="55">
        <v>1735.3796691000002</v>
      </c>
      <c r="P412" s="55">
        <v>0</v>
      </c>
      <c r="Q412" s="55">
        <v>0</v>
      </c>
      <c r="R412" s="55">
        <v>0</v>
      </c>
      <c r="S412" s="112">
        <f t="shared" si="18"/>
        <v>7163.4009171233356</v>
      </c>
      <c r="T412" s="51" t="s">
        <v>599</v>
      </c>
      <c r="U412" s="51">
        <v>2013</v>
      </c>
      <c r="V412" s="57">
        <v>0</v>
      </c>
      <c r="W412" s="55">
        <v>0</v>
      </c>
      <c r="X412" s="112">
        <f t="shared" si="19"/>
        <v>0</v>
      </c>
      <c r="Y412" s="55">
        <f t="shared" si="20"/>
        <v>7163.4009171233356</v>
      </c>
      <c r="Z412" s="3"/>
    </row>
    <row r="413" spans="1:26" x14ac:dyDescent="0.3">
      <c r="A413" s="60" t="s">
        <v>27</v>
      </c>
      <c r="B413" s="60">
        <v>601040</v>
      </c>
      <c r="C413" s="60" t="s">
        <v>443</v>
      </c>
      <c r="D413" s="62" t="s">
        <v>444</v>
      </c>
      <c r="E413" s="60">
        <v>201044</v>
      </c>
      <c r="F413" s="60" t="s">
        <v>639</v>
      </c>
      <c r="G413" s="60">
        <v>1035</v>
      </c>
      <c r="H413" s="60" t="s">
        <v>50</v>
      </c>
      <c r="I413" s="54">
        <v>10810</v>
      </c>
      <c r="J413" s="55">
        <v>5427.0055106400005</v>
      </c>
      <c r="K413" s="56">
        <v>0.90450091844000002</v>
      </c>
      <c r="L413" s="55">
        <v>4350.6494176963997</v>
      </c>
      <c r="M413" s="55">
        <v>0</v>
      </c>
      <c r="N413" s="55">
        <v>0</v>
      </c>
      <c r="O413" s="55">
        <v>1735.3796691000002</v>
      </c>
      <c r="P413" s="55">
        <v>0</v>
      </c>
      <c r="Q413" s="55">
        <v>688.5</v>
      </c>
      <c r="R413" s="55">
        <v>0</v>
      </c>
      <c r="S413" s="112">
        <f t="shared" si="18"/>
        <v>12201.534597436399</v>
      </c>
      <c r="T413" s="51" t="s">
        <v>599</v>
      </c>
      <c r="U413" s="51">
        <v>2021</v>
      </c>
      <c r="V413" s="55">
        <v>0</v>
      </c>
      <c r="W413" s="55">
        <v>0</v>
      </c>
      <c r="X413" s="112">
        <f t="shared" si="19"/>
        <v>0</v>
      </c>
      <c r="Y413" s="55">
        <f t="shared" si="20"/>
        <v>12201.534597436399</v>
      </c>
      <c r="Z413" s="3"/>
    </row>
    <row r="414" spans="1:26" x14ac:dyDescent="0.3">
      <c r="A414" s="60" t="s">
        <v>27</v>
      </c>
      <c r="B414" s="60">
        <v>601080</v>
      </c>
      <c r="C414" s="60" t="s">
        <v>458</v>
      </c>
      <c r="D414" s="62" t="s">
        <v>459</v>
      </c>
      <c r="E414" s="60">
        <v>151084</v>
      </c>
      <c r="F414" s="60" t="s">
        <v>462</v>
      </c>
      <c r="G414" s="60">
        <v>1035</v>
      </c>
      <c r="H414" s="60" t="s">
        <v>50</v>
      </c>
      <c r="I414" s="54">
        <v>11117</v>
      </c>
      <c r="J414" s="55">
        <v>5427.0055106400005</v>
      </c>
      <c r="K414" s="56">
        <v>0.90450091844000002</v>
      </c>
      <c r="L414" s="55">
        <v>4628.3311996574803</v>
      </c>
      <c r="M414" s="55">
        <v>0</v>
      </c>
      <c r="N414" s="55">
        <v>0</v>
      </c>
      <c r="O414" s="55">
        <v>1735.3796691000002</v>
      </c>
      <c r="P414" s="55">
        <v>0</v>
      </c>
      <c r="Q414" s="55">
        <v>0</v>
      </c>
      <c r="R414" s="55">
        <v>0</v>
      </c>
      <c r="S414" s="112">
        <f t="shared" si="18"/>
        <v>11790.71637939748</v>
      </c>
      <c r="T414" s="51" t="s">
        <v>599</v>
      </c>
      <c r="U414" s="51">
        <v>2015</v>
      </c>
      <c r="V414" s="55">
        <v>0</v>
      </c>
      <c r="W414" s="55">
        <v>0</v>
      </c>
      <c r="X414" s="112">
        <f t="shared" si="19"/>
        <v>0</v>
      </c>
      <c r="Y414" s="55">
        <f t="shared" si="20"/>
        <v>11790.71637939748</v>
      </c>
      <c r="Z414" s="3"/>
    </row>
    <row r="415" spans="1:26" x14ac:dyDescent="0.3">
      <c r="A415" s="60" t="s">
        <v>27</v>
      </c>
      <c r="B415" s="60">
        <v>601080</v>
      </c>
      <c r="C415" s="60" t="s">
        <v>458</v>
      </c>
      <c r="D415" s="62" t="s">
        <v>459</v>
      </c>
      <c r="E415" s="60">
        <v>181031</v>
      </c>
      <c r="F415" s="60" t="s">
        <v>463</v>
      </c>
      <c r="G415" s="60">
        <v>1212</v>
      </c>
      <c r="H415" s="60" t="s">
        <v>50</v>
      </c>
      <c r="I415" s="54">
        <v>5905</v>
      </c>
      <c r="J415" s="55">
        <v>4606.6442125200001</v>
      </c>
      <c r="K415" s="56">
        <v>0.76777403542</v>
      </c>
      <c r="L415" s="55">
        <v>0</v>
      </c>
      <c r="M415" s="55">
        <v>0</v>
      </c>
      <c r="N415" s="55">
        <v>0</v>
      </c>
      <c r="O415" s="55">
        <v>1735.3796691000002</v>
      </c>
      <c r="P415" s="55">
        <v>0</v>
      </c>
      <c r="Q415" s="55">
        <v>0</v>
      </c>
      <c r="R415" s="55">
        <v>229.25943046692004</v>
      </c>
      <c r="S415" s="112">
        <f t="shared" si="18"/>
        <v>6571.28331208692</v>
      </c>
      <c r="T415" s="51" t="s">
        <v>81</v>
      </c>
      <c r="U415" s="51">
        <v>2029</v>
      </c>
      <c r="V415" s="55">
        <v>2724.75</v>
      </c>
      <c r="W415" s="55">
        <v>39.536860407079324</v>
      </c>
      <c r="X415" s="112">
        <f t="shared" si="19"/>
        <v>2764.2868604070795</v>
      </c>
      <c r="Y415" s="55">
        <f t="shared" si="20"/>
        <v>9335.5701724939991</v>
      </c>
      <c r="Z415" s="3"/>
    </row>
    <row r="416" spans="1:26" x14ac:dyDescent="0.3">
      <c r="A416" s="60" t="s">
        <v>27</v>
      </c>
      <c r="B416" s="60">
        <v>601090</v>
      </c>
      <c r="C416" s="60" t="s">
        <v>464</v>
      </c>
      <c r="D416" s="62" t="s">
        <v>465</v>
      </c>
      <c r="E416" s="60">
        <v>151045</v>
      </c>
      <c r="F416" s="60" t="s">
        <v>466</v>
      </c>
      <c r="G416" s="60">
        <v>1024</v>
      </c>
      <c r="H416" s="60" t="s">
        <v>50</v>
      </c>
      <c r="I416" s="54">
        <v>6913</v>
      </c>
      <c r="J416" s="55">
        <v>3912.4923448799996</v>
      </c>
      <c r="K416" s="56">
        <v>0.65208205747999992</v>
      </c>
      <c r="L416" s="55">
        <v>595.35091847923991</v>
      </c>
      <c r="M416" s="55">
        <v>0</v>
      </c>
      <c r="N416" s="55">
        <v>0</v>
      </c>
      <c r="O416" s="55">
        <v>1735.3796691000002</v>
      </c>
      <c r="P416" s="55">
        <v>0</v>
      </c>
      <c r="Q416" s="55">
        <v>0</v>
      </c>
      <c r="R416" s="55">
        <v>0</v>
      </c>
      <c r="S416" s="112">
        <f t="shared" si="18"/>
        <v>6243.222932459239</v>
      </c>
      <c r="T416" s="51" t="s">
        <v>247</v>
      </c>
      <c r="U416" s="51">
        <v>1900</v>
      </c>
      <c r="V416" s="55">
        <v>0</v>
      </c>
      <c r="W416" s="55">
        <v>0</v>
      </c>
      <c r="X416" s="112">
        <f t="shared" si="19"/>
        <v>0</v>
      </c>
      <c r="Y416" s="55">
        <f t="shared" si="20"/>
        <v>6243.222932459239</v>
      </c>
      <c r="Z416" s="3"/>
    </row>
    <row r="417" spans="1:26" x14ac:dyDescent="0.3">
      <c r="A417" s="60" t="s">
        <v>27</v>
      </c>
      <c r="B417" s="60">
        <v>601090</v>
      </c>
      <c r="C417" s="60" t="s">
        <v>464</v>
      </c>
      <c r="D417" s="62" t="s">
        <v>465</v>
      </c>
      <c r="E417" s="60">
        <v>151089</v>
      </c>
      <c r="F417" s="60" t="s">
        <v>467</v>
      </c>
      <c r="G417" s="60">
        <v>1035</v>
      </c>
      <c r="H417" s="60" t="s">
        <v>50</v>
      </c>
      <c r="I417" s="54">
        <v>6003</v>
      </c>
      <c r="J417" s="55">
        <v>5427.0055106400005</v>
      </c>
      <c r="K417" s="56">
        <v>0.90450091844000002</v>
      </c>
      <c r="L417" s="55">
        <v>2.71350275532</v>
      </c>
      <c r="M417" s="55">
        <v>0</v>
      </c>
      <c r="N417" s="55">
        <v>0</v>
      </c>
      <c r="O417" s="55">
        <v>1735.3796691000002</v>
      </c>
      <c r="P417" s="55">
        <v>0</v>
      </c>
      <c r="Q417" s="55">
        <v>0</v>
      </c>
      <c r="R417" s="55">
        <v>0</v>
      </c>
      <c r="S417" s="112">
        <f t="shared" si="18"/>
        <v>7165.0986824953206</v>
      </c>
      <c r="T417" s="51" t="s">
        <v>599</v>
      </c>
      <c r="U417" s="51">
        <v>2015</v>
      </c>
      <c r="V417" s="55">
        <v>0</v>
      </c>
      <c r="W417" s="55">
        <v>0</v>
      </c>
      <c r="X417" s="112">
        <f t="shared" si="19"/>
        <v>0</v>
      </c>
      <c r="Y417" s="55">
        <f t="shared" si="20"/>
        <v>7165.0986824953206</v>
      </c>
      <c r="Z417" s="3"/>
    </row>
    <row r="418" spans="1:26" x14ac:dyDescent="0.3">
      <c r="A418" s="60" t="s">
        <v>27</v>
      </c>
      <c r="B418" s="60">
        <v>601203</v>
      </c>
      <c r="C418" s="60" t="s">
        <v>468</v>
      </c>
      <c r="D418" s="62" t="s">
        <v>469</v>
      </c>
      <c r="E418" s="64" t="s">
        <v>460</v>
      </c>
      <c r="F418" s="60" t="s">
        <v>461</v>
      </c>
      <c r="G418" s="60">
        <v>1024</v>
      </c>
      <c r="H418" s="60" t="s">
        <v>50</v>
      </c>
      <c r="I418" s="54">
        <v>11413</v>
      </c>
      <c r="J418" s="55">
        <v>3912.4923448799996</v>
      </c>
      <c r="K418" s="56">
        <v>0.65208205747999992</v>
      </c>
      <c r="L418" s="55">
        <v>3529.7201771392397</v>
      </c>
      <c r="M418" s="55">
        <v>0</v>
      </c>
      <c r="N418" s="55">
        <v>0</v>
      </c>
      <c r="O418" s="55">
        <v>1735.3796691000002</v>
      </c>
      <c r="P418" s="55">
        <v>0</v>
      </c>
      <c r="Q418" s="55">
        <v>0</v>
      </c>
      <c r="R418" s="55">
        <v>0</v>
      </c>
      <c r="S418" s="112">
        <f t="shared" si="18"/>
        <v>9177.5921911192399</v>
      </c>
      <c r="T418" s="51" t="s">
        <v>807</v>
      </c>
      <c r="U418" s="51">
        <v>2019</v>
      </c>
      <c r="V418" s="55">
        <v>0</v>
      </c>
      <c r="W418" s="55">
        <v>0</v>
      </c>
      <c r="X418" s="112">
        <f t="shared" si="19"/>
        <v>0</v>
      </c>
      <c r="Y418" s="55">
        <f t="shared" si="20"/>
        <v>9177.5921911192399</v>
      </c>
      <c r="Z418" s="3"/>
    </row>
    <row r="419" spans="1:26" x14ac:dyDescent="0.3">
      <c r="A419" s="60" t="s">
        <v>27</v>
      </c>
      <c r="B419" s="60">
        <v>601203</v>
      </c>
      <c r="C419" s="60" t="s">
        <v>468</v>
      </c>
      <c r="D419" s="62" t="s">
        <v>469</v>
      </c>
      <c r="E419" s="64">
        <v>101024</v>
      </c>
      <c r="F419" s="60" t="s">
        <v>470</v>
      </c>
      <c r="G419" s="60">
        <v>1202</v>
      </c>
      <c r="H419" s="60" t="s">
        <v>50</v>
      </c>
      <c r="I419" s="54">
        <v>1184</v>
      </c>
      <c r="J419" s="55">
        <v>4606.6442125200001</v>
      </c>
      <c r="K419" s="56">
        <v>0.76777403542</v>
      </c>
      <c r="L419" s="55">
        <v>0</v>
      </c>
      <c r="M419" s="55">
        <v>0</v>
      </c>
      <c r="N419" s="55">
        <v>0</v>
      </c>
      <c r="O419" s="55">
        <v>1735.3796691000002</v>
      </c>
      <c r="P419" s="55">
        <v>1977.2450732317031</v>
      </c>
      <c r="Q419" s="55">
        <v>0</v>
      </c>
      <c r="R419" s="55">
        <v>0</v>
      </c>
      <c r="S419" s="112">
        <f t="shared" si="18"/>
        <v>8319.2689548517046</v>
      </c>
      <c r="T419" s="51" t="s">
        <v>76</v>
      </c>
      <c r="U419" s="51">
        <v>2016</v>
      </c>
      <c r="V419" s="55">
        <v>0</v>
      </c>
      <c r="W419" s="55">
        <v>0</v>
      </c>
      <c r="X419" s="112">
        <f t="shared" si="19"/>
        <v>0</v>
      </c>
      <c r="Y419" s="55">
        <f t="shared" si="20"/>
        <v>8319.2689548517046</v>
      </c>
      <c r="Z419" s="3"/>
    </row>
    <row r="420" spans="1:26" x14ac:dyDescent="0.3">
      <c r="A420" s="60" t="s">
        <v>27</v>
      </c>
      <c r="B420" s="60">
        <v>601203</v>
      </c>
      <c r="C420" s="60" t="s">
        <v>468</v>
      </c>
      <c r="D420" s="62" t="s">
        <v>469</v>
      </c>
      <c r="E420" s="60">
        <v>101068</v>
      </c>
      <c r="F420" s="60" t="s">
        <v>471</v>
      </c>
      <c r="G420" s="60">
        <v>1024</v>
      </c>
      <c r="H420" s="60" t="s">
        <v>50</v>
      </c>
      <c r="I420" s="54">
        <v>1182</v>
      </c>
      <c r="J420" s="55">
        <v>3912.4923448799996</v>
      </c>
      <c r="K420" s="56">
        <v>0.65208205747999992</v>
      </c>
      <c r="L420" s="55">
        <v>0</v>
      </c>
      <c r="M420" s="55">
        <v>0</v>
      </c>
      <c r="N420" s="55">
        <v>0</v>
      </c>
      <c r="O420" s="55">
        <v>1735.3796691000002</v>
      </c>
      <c r="P420" s="55">
        <v>0</v>
      </c>
      <c r="Q420" s="55">
        <v>0</v>
      </c>
      <c r="R420" s="55">
        <v>0</v>
      </c>
      <c r="S420" s="112">
        <f t="shared" si="18"/>
        <v>5647.8720139799998</v>
      </c>
      <c r="T420" s="51" t="s">
        <v>247</v>
      </c>
      <c r="U420" s="51">
        <v>1900</v>
      </c>
      <c r="V420" s="55">
        <v>0</v>
      </c>
      <c r="W420" s="55">
        <v>0</v>
      </c>
      <c r="X420" s="112">
        <f t="shared" si="19"/>
        <v>0</v>
      </c>
      <c r="Y420" s="55">
        <f t="shared" si="20"/>
        <v>5647.8720139799998</v>
      </c>
      <c r="Z420" s="3"/>
    </row>
    <row r="421" spans="1:26" x14ac:dyDescent="0.3">
      <c r="A421" s="60" t="s">
        <v>27</v>
      </c>
      <c r="B421" s="60">
        <v>601203</v>
      </c>
      <c r="C421" s="60" t="s">
        <v>468</v>
      </c>
      <c r="D421" s="62" t="s">
        <v>469</v>
      </c>
      <c r="E421" s="60">
        <v>101069</v>
      </c>
      <c r="F421" s="60" t="s">
        <v>472</v>
      </c>
      <c r="G421" s="60">
        <v>1024</v>
      </c>
      <c r="H421" s="60" t="s">
        <v>50</v>
      </c>
      <c r="I421" s="54">
        <v>2596</v>
      </c>
      <c r="J421" s="55">
        <v>3912.4923448799996</v>
      </c>
      <c r="K421" s="56">
        <v>0.65208205747999992</v>
      </c>
      <c r="L421" s="55">
        <v>0</v>
      </c>
      <c r="M421" s="55">
        <v>0</v>
      </c>
      <c r="N421" s="55">
        <v>0</v>
      </c>
      <c r="O421" s="55">
        <v>1735.3796691000002</v>
      </c>
      <c r="P421" s="55">
        <v>0</v>
      </c>
      <c r="Q421" s="55">
        <v>0</v>
      </c>
      <c r="R421" s="55">
        <v>0</v>
      </c>
      <c r="S421" s="112">
        <f t="shared" si="18"/>
        <v>5647.8720139799998</v>
      </c>
      <c r="T421" s="51" t="s">
        <v>76</v>
      </c>
      <c r="U421" s="51">
        <v>2015</v>
      </c>
      <c r="V421" s="55">
        <v>0</v>
      </c>
      <c r="W421" s="55">
        <v>0</v>
      </c>
      <c r="X421" s="112">
        <f t="shared" si="19"/>
        <v>0</v>
      </c>
      <c r="Y421" s="55">
        <f t="shared" si="20"/>
        <v>5647.8720139799998</v>
      </c>
      <c r="Z421" s="3"/>
    </row>
    <row r="422" spans="1:26" x14ac:dyDescent="0.3">
      <c r="A422" s="60" t="s">
        <v>27</v>
      </c>
      <c r="B422" s="60">
        <v>601203</v>
      </c>
      <c r="C422" s="60" t="s">
        <v>468</v>
      </c>
      <c r="D422" s="62" t="s">
        <v>469</v>
      </c>
      <c r="E422" s="60">
        <v>111022</v>
      </c>
      <c r="F422" s="60" t="s">
        <v>473</v>
      </c>
      <c r="G422" s="60">
        <v>1031</v>
      </c>
      <c r="H422" s="60" t="s">
        <v>50</v>
      </c>
      <c r="I422" s="54">
        <v>331</v>
      </c>
      <c r="J422" s="55">
        <v>4101.8064906</v>
      </c>
      <c r="K422" s="56">
        <v>0.6836344151</v>
      </c>
      <c r="L422" s="55">
        <v>0</v>
      </c>
      <c r="M422" s="55">
        <v>0</v>
      </c>
      <c r="N422" s="55">
        <v>0</v>
      </c>
      <c r="O422" s="55">
        <v>1735.3796691000002</v>
      </c>
      <c r="P422" s="55">
        <v>0</v>
      </c>
      <c r="Q422" s="55">
        <v>0</v>
      </c>
      <c r="R422" s="55">
        <v>0</v>
      </c>
      <c r="S422" s="112">
        <f t="shared" si="18"/>
        <v>5837.1861597000006</v>
      </c>
      <c r="T422" s="51" t="s">
        <v>247</v>
      </c>
      <c r="U422" s="51">
        <v>1900</v>
      </c>
      <c r="V422" s="55">
        <v>0</v>
      </c>
      <c r="W422" s="55">
        <v>0</v>
      </c>
      <c r="X422" s="112">
        <f t="shared" si="19"/>
        <v>0</v>
      </c>
      <c r="Y422" s="55">
        <f t="shared" si="20"/>
        <v>5837.1861597000006</v>
      </c>
      <c r="Z422" s="3"/>
    </row>
    <row r="423" spans="1:26" x14ac:dyDescent="0.3">
      <c r="A423" s="60" t="s">
        <v>27</v>
      </c>
      <c r="B423" s="60">
        <v>601203</v>
      </c>
      <c r="C423" s="60" t="s">
        <v>468</v>
      </c>
      <c r="D423" s="62" t="s">
        <v>469</v>
      </c>
      <c r="E423" s="60">
        <v>111032</v>
      </c>
      <c r="F423" s="60" t="s">
        <v>474</v>
      </c>
      <c r="G423" s="60">
        <v>1212</v>
      </c>
      <c r="H423" s="60" t="s">
        <v>50</v>
      </c>
      <c r="I423" s="54">
        <v>2119</v>
      </c>
      <c r="J423" s="55">
        <v>4606.6442125200001</v>
      </c>
      <c r="K423" s="56">
        <v>0.76777403542</v>
      </c>
      <c r="L423" s="55">
        <v>0</v>
      </c>
      <c r="M423" s="55">
        <v>0</v>
      </c>
      <c r="N423" s="55">
        <v>0</v>
      </c>
      <c r="O423" s="55">
        <v>1735.3796691000002</v>
      </c>
      <c r="P423" s="55">
        <v>0</v>
      </c>
      <c r="Q423" s="55">
        <v>0</v>
      </c>
      <c r="R423" s="55">
        <v>0</v>
      </c>
      <c r="S423" s="112">
        <f t="shared" si="18"/>
        <v>6342.0238816199999</v>
      </c>
      <c r="T423" s="51" t="s">
        <v>807</v>
      </c>
      <c r="U423" s="51">
        <v>2017</v>
      </c>
      <c r="V423" s="55">
        <v>0</v>
      </c>
      <c r="W423" s="55">
        <v>0</v>
      </c>
      <c r="X423" s="112">
        <f t="shared" si="19"/>
        <v>0</v>
      </c>
      <c r="Y423" s="55">
        <f t="shared" si="20"/>
        <v>6342.0238816199999</v>
      </c>
      <c r="Z423" s="3"/>
    </row>
    <row r="424" spans="1:26" x14ac:dyDescent="0.3">
      <c r="A424" s="60" t="s">
        <v>27</v>
      </c>
      <c r="B424" s="60">
        <v>601203</v>
      </c>
      <c r="C424" s="60" t="s">
        <v>468</v>
      </c>
      <c r="D424" s="62" t="s">
        <v>469</v>
      </c>
      <c r="E424" s="60">
        <v>121006</v>
      </c>
      <c r="F424" s="60" t="s">
        <v>475</v>
      </c>
      <c r="G424" s="60">
        <v>1212</v>
      </c>
      <c r="H424" s="60" t="s">
        <v>50</v>
      </c>
      <c r="I424" s="54">
        <v>1500</v>
      </c>
      <c r="J424" s="55">
        <v>4606.6442125200001</v>
      </c>
      <c r="K424" s="56">
        <v>0.76777403542</v>
      </c>
      <c r="L424" s="55">
        <v>0</v>
      </c>
      <c r="M424" s="55">
        <v>0</v>
      </c>
      <c r="N424" s="55">
        <v>0</v>
      </c>
      <c r="O424" s="55">
        <v>1735.3796691000002</v>
      </c>
      <c r="P424" s="55">
        <v>0</v>
      </c>
      <c r="Q424" s="55">
        <v>0</v>
      </c>
      <c r="R424" s="55">
        <v>0</v>
      </c>
      <c r="S424" s="112">
        <f t="shared" si="18"/>
        <v>6342.0238816199999</v>
      </c>
      <c r="T424" s="51" t="s">
        <v>807</v>
      </c>
      <c r="U424" s="51">
        <v>2018</v>
      </c>
      <c r="V424" s="55">
        <v>0</v>
      </c>
      <c r="W424" s="55">
        <v>0</v>
      </c>
      <c r="X424" s="112">
        <f t="shared" si="19"/>
        <v>0</v>
      </c>
      <c r="Y424" s="55">
        <f t="shared" si="20"/>
        <v>6342.0238816199999</v>
      </c>
      <c r="Z424" s="3"/>
    </row>
    <row r="425" spans="1:26" x14ac:dyDescent="0.3">
      <c r="A425" s="60" t="s">
        <v>27</v>
      </c>
      <c r="B425" s="60">
        <v>601203</v>
      </c>
      <c r="C425" s="60" t="s">
        <v>468</v>
      </c>
      <c r="D425" s="62" t="s">
        <v>469</v>
      </c>
      <c r="E425" s="60">
        <v>131024</v>
      </c>
      <c r="F425" s="60" t="s">
        <v>476</v>
      </c>
      <c r="G425" s="60">
        <v>1024</v>
      </c>
      <c r="H425" s="60" t="s">
        <v>50</v>
      </c>
      <c r="I425" s="54">
        <v>4398</v>
      </c>
      <c r="J425" s="55">
        <v>3912.4923448799996</v>
      </c>
      <c r="K425" s="56">
        <v>0.65208205747999992</v>
      </c>
      <c r="L425" s="55">
        <v>0</v>
      </c>
      <c r="M425" s="55">
        <v>0</v>
      </c>
      <c r="N425" s="55">
        <v>0</v>
      </c>
      <c r="O425" s="55">
        <v>1735.3796691000002</v>
      </c>
      <c r="P425" s="55">
        <v>0</v>
      </c>
      <c r="Q425" s="55">
        <v>0</v>
      </c>
      <c r="R425" s="55">
        <v>222.97117180268452</v>
      </c>
      <c r="S425" s="112">
        <f t="shared" si="18"/>
        <v>5870.8431857826845</v>
      </c>
      <c r="T425" s="51" t="s">
        <v>81</v>
      </c>
      <c r="U425" s="51">
        <v>2023</v>
      </c>
      <c r="V425" s="55">
        <v>2650.0140000000001</v>
      </c>
      <c r="W425" s="55">
        <v>0</v>
      </c>
      <c r="X425" s="112">
        <f t="shared" si="19"/>
        <v>2650.0140000000001</v>
      </c>
      <c r="Y425" s="55">
        <f t="shared" si="20"/>
        <v>8520.8571857826846</v>
      </c>
      <c r="Z425" s="3"/>
    </row>
    <row r="426" spans="1:26" x14ac:dyDescent="0.3">
      <c r="A426" s="60" t="s">
        <v>27</v>
      </c>
      <c r="B426" s="60">
        <v>601203</v>
      </c>
      <c r="C426" s="60" t="s">
        <v>468</v>
      </c>
      <c r="D426" s="62" t="s">
        <v>469</v>
      </c>
      <c r="E426" s="60">
        <v>151068</v>
      </c>
      <c r="F426" s="60" t="s">
        <v>477</v>
      </c>
      <c r="G426" s="60">
        <v>1212</v>
      </c>
      <c r="H426" s="60" t="s">
        <v>50</v>
      </c>
      <c r="I426" s="54">
        <v>8580</v>
      </c>
      <c r="J426" s="55">
        <v>4606.6442125200001</v>
      </c>
      <c r="K426" s="56">
        <v>0.76777403542</v>
      </c>
      <c r="L426" s="55">
        <v>1980.8570113835999</v>
      </c>
      <c r="M426" s="55">
        <v>0</v>
      </c>
      <c r="N426" s="55">
        <v>0</v>
      </c>
      <c r="O426" s="55">
        <v>1735.3796691000002</v>
      </c>
      <c r="P426" s="55">
        <v>0</v>
      </c>
      <c r="Q426" s="55">
        <v>835.38</v>
      </c>
      <c r="R426" s="55">
        <v>301.5744051056285</v>
      </c>
      <c r="S426" s="112">
        <f t="shared" si="18"/>
        <v>9459.8352981092285</v>
      </c>
      <c r="T426" s="51" t="s">
        <v>81</v>
      </c>
      <c r="U426" s="51">
        <v>2025</v>
      </c>
      <c r="V426" s="55">
        <v>3584.2139999999999</v>
      </c>
      <c r="W426" s="55">
        <v>0</v>
      </c>
      <c r="X426" s="112">
        <f t="shared" si="19"/>
        <v>3584.2139999999999</v>
      </c>
      <c r="Y426" s="55">
        <f t="shared" si="20"/>
        <v>13044.049298109228</v>
      </c>
      <c r="Z426" s="3"/>
    </row>
    <row r="427" spans="1:26" x14ac:dyDescent="0.3">
      <c r="A427" s="60" t="s">
        <v>27</v>
      </c>
      <c r="B427" s="60">
        <v>601203</v>
      </c>
      <c r="C427" s="60" t="s">
        <v>468</v>
      </c>
      <c r="D427" s="62" t="s">
        <v>469</v>
      </c>
      <c r="E427" s="60">
        <v>171011</v>
      </c>
      <c r="F427" s="60" t="s">
        <v>478</v>
      </c>
      <c r="G427" s="60">
        <v>1226</v>
      </c>
      <c r="H427" s="60" t="s">
        <v>50</v>
      </c>
      <c r="I427" s="54">
        <v>1022</v>
      </c>
      <c r="J427" s="55">
        <v>7572.5658287999986</v>
      </c>
      <c r="K427" s="56">
        <v>1.2620943047999997</v>
      </c>
      <c r="L427" s="55">
        <v>0</v>
      </c>
      <c r="M427" s="55">
        <v>0</v>
      </c>
      <c r="N427" s="55">
        <v>0</v>
      </c>
      <c r="O427" s="55">
        <v>1735.3796691000002</v>
      </c>
      <c r="P427" s="55">
        <v>0</v>
      </c>
      <c r="Q427" s="55">
        <v>0</v>
      </c>
      <c r="R427" s="55">
        <v>314.41293321177608</v>
      </c>
      <c r="S427" s="112">
        <f t="shared" si="18"/>
        <v>9622.3584311117738</v>
      </c>
      <c r="T427" s="51" t="s">
        <v>81</v>
      </c>
      <c r="U427" s="51">
        <v>2027</v>
      </c>
      <c r="V427" s="55">
        <v>3736.8</v>
      </c>
      <c r="W427" s="55">
        <v>0</v>
      </c>
      <c r="X427" s="112">
        <f t="shared" si="19"/>
        <v>3736.8</v>
      </c>
      <c r="Y427" s="55">
        <f t="shared" si="20"/>
        <v>13359.158431111773</v>
      </c>
      <c r="Z427" s="3"/>
    </row>
    <row r="428" spans="1:26" x14ac:dyDescent="0.3">
      <c r="A428" s="60" t="s">
        <v>27</v>
      </c>
      <c r="B428" s="60">
        <v>601203</v>
      </c>
      <c r="C428" s="60" t="s">
        <v>468</v>
      </c>
      <c r="D428" s="62" t="s">
        <v>469</v>
      </c>
      <c r="E428" s="60">
        <v>981061</v>
      </c>
      <c r="F428" s="60" t="s">
        <v>479</v>
      </c>
      <c r="G428" s="60">
        <v>1205</v>
      </c>
      <c r="H428" s="60" t="s">
        <v>87</v>
      </c>
      <c r="I428" s="54">
        <v>0</v>
      </c>
      <c r="J428" s="55">
        <v>0</v>
      </c>
      <c r="K428" s="56">
        <v>0</v>
      </c>
      <c r="L428" s="55">
        <v>0</v>
      </c>
      <c r="M428" s="55">
        <v>216.33785653309673</v>
      </c>
      <c r="N428" s="55">
        <v>1527.8496089173382</v>
      </c>
      <c r="O428" s="55">
        <v>1735.3796691000002</v>
      </c>
      <c r="P428" s="55">
        <v>0</v>
      </c>
      <c r="Q428" s="55">
        <v>0</v>
      </c>
      <c r="R428" s="55">
        <v>0</v>
      </c>
      <c r="S428" s="112">
        <f t="shared" si="18"/>
        <v>3479.5671345504352</v>
      </c>
      <c r="T428" s="51" t="s">
        <v>76</v>
      </c>
      <c r="U428" s="51">
        <v>2008</v>
      </c>
      <c r="V428" s="55">
        <v>0</v>
      </c>
      <c r="W428" s="55">
        <v>0</v>
      </c>
      <c r="X428" s="112">
        <f t="shared" si="19"/>
        <v>0</v>
      </c>
      <c r="Y428" s="55">
        <f t="shared" si="20"/>
        <v>3479.5671345504352</v>
      </c>
      <c r="Z428" s="3"/>
    </row>
    <row r="429" spans="1:26" x14ac:dyDescent="0.3">
      <c r="A429" s="60" t="s">
        <v>27</v>
      </c>
      <c r="B429" s="60">
        <v>601203</v>
      </c>
      <c r="C429" s="60" t="s">
        <v>468</v>
      </c>
      <c r="D429" s="62" t="s">
        <v>469</v>
      </c>
      <c r="E429" s="60" t="s">
        <v>480</v>
      </c>
      <c r="F429" s="60" t="s">
        <v>481</v>
      </c>
      <c r="G429" s="60">
        <v>1031</v>
      </c>
      <c r="H429" s="60" t="s">
        <v>50</v>
      </c>
      <c r="I429" s="54">
        <v>636</v>
      </c>
      <c r="J429" s="55">
        <v>4101.8064906</v>
      </c>
      <c r="K429" s="56">
        <v>0.6836344151</v>
      </c>
      <c r="L429" s="55">
        <v>0</v>
      </c>
      <c r="M429" s="55">
        <v>0</v>
      </c>
      <c r="N429" s="55">
        <v>0</v>
      </c>
      <c r="O429" s="55">
        <v>1735.3796691000002</v>
      </c>
      <c r="P429" s="55">
        <v>216.47166043726409</v>
      </c>
      <c r="Q429" s="55">
        <v>0</v>
      </c>
      <c r="R429" s="55">
        <v>0</v>
      </c>
      <c r="S429" s="112">
        <f t="shared" si="18"/>
        <v>6053.657820137264</v>
      </c>
      <c r="T429" s="51" t="s">
        <v>76</v>
      </c>
      <c r="U429" s="51">
        <v>2012</v>
      </c>
      <c r="V429" s="55">
        <v>0</v>
      </c>
      <c r="W429" s="55">
        <v>0</v>
      </c>
      <c r="X429" s="112">
        <f t="shared" si="19"/>
        <v>0</v>
      </c>
      <c r="Y429" s="55">
        <f t="shared" si="20"/>
        <v>6053.657820137264</v>
      </c>
      <c r="Z429" s="3"/>
    </row>
    <row r="430" spans="1:26" x14ac:dyDescent="0.3">
      <c r="A430" s="60" t="s">
        <v>27</v>
      </c>
      <c r="B430" s="60">
        <v>601203</v>
      </c>
      <c r="C430" s="60" t="s">
        <v>468</v>
      </c>
      <c r="D430" s="62" t="s">
        <v>469</v>
      </c>
      <c r="E430" s="60" t="s">
        <v>482</v>
      </c>
      <c r="F430" s="60" t="s">
        <v>483</v>
      </c>
      <c r="G430" s="60">
        <v>9020</v>
      </c>
      <c r="H430" s="60" t="s">
        <v>87</v>
      </c>
      <c r="I430" s="54">
        <v>0</v>
      </c>
      <c r="J430" s="55">
        <v>0</v>
      </c>
      <c r="K430" s="56">
        <v>0</v>
      </c>
      <c r="L430" s="55">
        <v>0</v>
      </c>
      <c r="M430" s="55">
        <v>1516.0413175671113</v>
      </c>
      <c r="N430" s="55">
        <v>257.36901883417676</v>
      </c>
      <c r="O430" s="55">
        <v>1735.3796691000002</v>
      </c>
      <c r="P430" s="55">
        <v>0</v>
      </c>
      <c r="Q430" s="55">
        <v>0</v>
      </c>
      <c r="R430" s="55">
        <v>0</v>
      </c>
      <c r="S430" s="112">
        <f t="shared" si="18"/>
        <v>3508.7900055012883</v>
      </c>
      <c r="T430" s="51" t="s">
        <v>807</v>
      </c>
      <c r="U430" s="51">
        <v>2019</v>
      </c>
      <c r="V430" s="55">
        <v>0</v>
      </c>
      <c r="W430" s="55">
        <v>0</v>
      </c>
      <c r="X430" s="112">
        <f t="shared" si="19"/>
        <v>0</v>
      </c>
      <c r="Y430" s="55">
        <f t="shared" si="20"/>
        <v>3508.7900055012883</v>
      </c>
      <c r="Z430" s="3"/>
    </row>
    <row r="431" spans="1:26" x14ac:dyDescent="0.3">
      <c r="A431" s="60" t="s">
        <v>27</v>
      </c>
      <c r="B431" s="60">
        <v>601203</v>
      </c>
      <c r="C431" s="60" t="s">
        <v>468</v>
      </c>
      <c r="D431" s="62" t="s">
        <v>469</v>
      </c>
      <c r="E431" s="60">
        <v>121034</v>
      </c>
      <c r="F431" s="60" t="s">
        <v>484</v>
      </c>
      <c r="G431" s="60">
        <v>1212</v>
      </c>
      <c r="H431" s="60" t="s">
        <v>50</v>
      </c>
      <c r="I431" s="54">
        <v>4054</v>
      </c>
      <c r="J431" s="55">
        <v>4606.6442125200001</v>
      </c>
      <c r="K431" s="56">
        <v>0.76777403542</v>
      </c>
      <c r="L431" s="55">
        <v>0</v>
      </c>
      <c r="M431" s="55">
        <v>0</v>
      </c>
      <c r="N431" s="55">
        <v>0</v>
      </c>
      <c r="O431" s="55">
        <v>1735.3796691000002</v>
      </c>
      <c r="P431" s="55">
        <v>0</v>
      </c>
      <c r="Q431" s="55">
        <v>0</v>
      </c>
      <c r="R431" s="55">
        <v>0</v>
      </c>
      <c r="S431" s="112">
        <f t="shared" si="18"/>
        <v>6342.0238816199999</v>
      </c>
      <c r="T431" s="51" t="s">
        <v>247</v>
      </c>
      <c r="U431" s="51">
        <v>1900</v>
      </c>
      <c r="V431" s="55">
        <v>0</v>
      </c>
      <c r="W431" s="55">
        <v>0</v>
      </c>
      <c r="X431" s="112">
        <f t="shared" si="19"/>
        <v>0</v>
      </c>
      <c r="Y431" s="55">
        <f t="shared" si="20"/>
        <v>6342.0238816199999</v>
      </c>
      <c r="Z431" s="3"/>
    </row>
    <row r="432" spans="1:26" x14ac:dyDescent="0.3">
      <c r="A432" s="60" t="s">
        <v>27</v>
      </c>
      <c r="B432" s="60">
        <v>601217</v>
      </c>
      <c r="C432" s="60" t="s">
        <v>485</v>
      </c>
      <c r="D432" s="62" t="s">
        <v>486</v>
      </c>
      <c r="E432" s="60">
        <v>141004</v>
      </c>
      <c r="F432" s="60" t="s">
        <v>487</v>
      </c>
      <c r="G432" s="60">
        <v>1020</v>
      </c>
      <c r="H432" s="60" t="s">
        <v>50</v>
      </c>
      <c r="I432" s="54">
        <v>418</v>
      </c>
      <c r="J432" s="55">
        <v>3786.2829143999993</v>
      </c>
      <c r="K432" s="56">
        <v>0.63104715239999987</v>
      </c>
      <c r="L432" s="55">
        <v>0</v>
      </c>
      <c r="M432" s="55">
        <v>0</v>
      </c>
      <c r="N432" s="55">
        <v>0</v>
      </c>
      <c r="O432" s="55">
        <v>1735.3796691000002</v>
      </c>
      <c r="P432" s="55">
        <v>0</v>
      </c>
      <c r="Q432" s="55">
        <v>0</v>
      </c>
      <c r="R432" s="55">
        <v>179.21537193071237</v>
      </c>
      <c r="S432" s="112">
        <f t="shared" si="18"/>
        <v>5700.8779554307121</v>
      </c>
      <c r="T432" s="51" t="s">
        <v>81</v>
      </c>
      <c r="U432" s="51">
        <v>2025</v>
      </c>
      <c r="V432" s="55">
        <v>2129.9760000000001</v>
      </c>
      <c r="W432" s="55">
        <v>0</v>
      </c>
      <c r="X432" s="112">
        <f t="shared" si="19"/>
        <v>2129.9760000000001</v>
      </c>
      <c r="Y432" s="55">
        <f t="shared" si="20"/>
        <v>7830.8539554307117</v>
      </c>
      <c r="Z432" s="3"/>
    </row>
    <row r="433" spans="1:26" x14ac:dyDescent="0.3">
      <c r="A433" s="60" t="s">
        <v>27</v>
      </c>
      <c r="B433" s="60">
        <v>601217</v>
      </c>
      <c r="C433" s="60" t="s">
        <v>485</v>
      </c>
      <c r="D433" s="62" t="s">
        <v>486</v>
      </c>
      <c r="E433" s="60" t="s">
        <v>488</v>
      </c>
      <c r="F433" s="60" t="s">
        <v>489</v>
      </c>
      <c r="G433" s="60">
        <v>1024</v>
      </c>
      <c r="H433" s="60" t="s">
        <v>50</v>
      </c>
      <c r="I433" s="54">
        <v>782</v>
      </c>
      <c r="J433" s="55">
        <v>3912.4923448799996</v>
      </c>
      <c r="K433" s="56">
        <v>0.65208205747999992</v>
      </c>
      <c r="L433" s="55">
        <v>0</v>
      </c>
      <c r="M433" s="55">
        <v>0</v>
      </c>
      <c r="N433" s="55">
        <v>0</v>
      </c>
      <c r="O433" s="55">
        <v>1735.3796691000002</v>
      </c>
      <c r="P433" s="55">
        <v>0</v>
      </c>
      <c r="Q433" s="55">
        <v>0</v>
      </c>
      <c r="R433" s="55">
        <v>0</v>
      </c>
      <c r="S433" s="112">
        <f t="shared" si="18"/>
        <v>5647.8720139799998</v>
      </c>
      <c r="T433" s="51" t="s">
        <v>76</v>
      </c>
      <c r="U433" s="51">
        <v>2014</v>
      </c>
      <c r="V433" s="55">
        <v>0</v>
      </c>
      <c r="W433" s="55">
        <v>0</v>
      </c>
      <c r="X433" s="112">
        <f t="shared" si="19"/>
        <v>0</v>
      </c>
      <c r="Y433" s="55">
        <f t="shared" si="20"/>
        <v>5647.8720139799998</v>
      </c>
      <c r="Z433" s="3"/>
    </row>
    <row r="434" spans="1:26" x14ac:dyDescent="0.3">
      <c r="A434" s="60" t="s">
        <v>27</v>
      </c>
      <c r="B434" s="60">
        <v>601350</v>
      </c>
      <c r="C434" s="60" t="s">
        <v>490</v>
      </c>
      <c r="D434" s="62" t="s">
        <v>491</v>
      </c>
      <c r="E434" s="60">
        <v>121002</v>
      </c>
      <c r="F434" s="60" t="s">
        <v>492</v>
      </c>
      <c r="G434" s="60">
        <v>1202</v>
      </c>
      <c r="H434" s="60" t="s">
        <v>50</v>
      </c>
      <c r="I434" s="54">
        <v>9103</v>
      </c>
      <c r="J434" s="55">
        <v>4606.6442125200001</v>
      </c>
      <c r="K434" s="56">
        <v>0.76777403542</v>
      </c>
      <c r="L434" s="55">
        <v>2382.4028319082599</v>
      </c>
      <c r="M434" s="55">
        <v>0</v>
      </c>
      <c r="N434" s="55">
        <v>0</v>
      </c>
      <c r="O434" s="55">
        <v>1735.3796691000002</v>
      </c>
      <c r="P434" s="55">
        <v>0</v>
      </c>
      <c r="Q434" s="55">
        <v>822.82</v>
      </c>
      <c r="R434" s="55">
        <v>273.0152303388922</v>
      </c>
      <c r="S434" s="112">
        <f t="shared" si="18"/>
        <v>9820.2619438671518</v>
      </c>
      <c r="T434" s="51" t="s">
        <v>81</v>
      </c>
      <c r="U434" s="51">
        <v>2023</v>
      </c>
      <c r="V434" s="55">
        <v>3244.788</v>
      </c>
      <c r="W434" s="55">
        <v>0</v>
      </c>
      <c r="X434" s="112">
        <f t="shared" si="19"/>
        <v>3244.788</v>
      </c>
      <c r="Y434" s="55">
        <f t="shared" si="20"/>
        <v>13065.049943867152</v>
      </c>
      <c r="Z434" s="3"/>
    </row>
    <row r="435" spans="1:26" x14ac:dyDescent="0.3">
      <c r="A435" s="60" t="s">
        <v>27</v>
      </c>
      <c r="B435" s="60">
        <v>601350</v>
      </c>
      <c r="C435" s="60" t="s">
        <v>490</v>
      </c>
      <c r="D435" s="62" t="s">
        <v>491</v>
      </c>
      <c r="E435" s="60">
        <v>161064</v>
      </c>
      <c r="F435" s="60" t="s">
        <v>493</v>
      </c>
      <c r="G435" s="60">
        <v>1212</v>
      </c>
      <c r="H435" s="60" t="s">
        <v>50</v>
      </c>
      <c r="I435" s="54">
        <v>1738</v>
      </c>
      <c r="J435" s="55">
        <v>4606.6442125200001</v>
      </c>
      <c r="K435" s="56">
        <v>0.76777403542</v>
      </c>
      <c r="L435" s="55">
        <v>0</v>
      </c>
      <c r="M435" s="55">
        <v>0</v>
      </c>
      <c r="N435" s="55">
        <v>0</v>
      </c>
      <c r="O435" s="55">
        <v>1735.3796691000002</v>
      </c>
      <c r="P435" s="55">
        <v>0</v>
      </c>
      <c r="Q435" s="55">
        <v>0</v>
      </c>
      <c r="R435" s="55">
        <v>229.25943046692004</v>
      </c>
      <c r="S435" s="112">
        <f t="shared" si="18"/>
        <v>6571.28331208692</v>
      </c>
      <c r="T435" s="51" t="s">
        <v>81</v>
      </c>
      <c r="U435" s="51">
        <v>2026</v>
      </c>
      <c r="V435" s="55">
        <v>2724.75</v>
      </c>
      <c r="W435" s="55">
        <v>363.3</v>
      </c>
      <c r="X435" s="112">
        <f t="shared" si="19"/>
        <v>3088.05</v>
      </c>
      <c r="Y435" s="55">
        <f t="shared" si="20"/>
        <v>9659.3333120869211</v>
      </c>
      <c r="Z435" s="3"/>
    </row>
    <row r="436" spans="1:26" x14ac:dyDescent="0.3">
      <c r="A436" s="60" t="s">
        <v>27</v>
      </c>
      <c r="B436" s="60">
        <v>601350</v>
      </c>
      <c r="C436" s="60" t="s">
        <v>490</v>
      </c>
      <c r="D436" s="62" t="s">
        <v>491</v>
      </c>
      <c r="E436" s="60" t="s">
        <v>494</v>
      </c>
      <c r="F436" s="60" t="s">
        <v>495</v>
      </c>
      <c r="G436" s="60">
        <v>1335</v>
      </c>
      <c r="H436" s="60" t="s">
        <v>87</v>
      </c>
      <c r="I436" s="54">
        <v>0</v>
      </c>
      <c r="J436" s="55">
        <v>0</v>
      </c>
      <c r="K436" s="56">
        <v>0</v>
      </c>
      <c r="L436" s="55">
        <v>0</v>
      </c>
      <c r="M436" s="55">
        <v>4388.4898131693753</v>
      </c>
      <c r="N436" s="55">
        <v>1011.577759378888</v>
      </c>
      <c r="O436" s="55">
        <v>1735.3796691000002</v>
      </c>
      <c r="P436" s="55">
        <v>145.3701421224641</v>
      </c>
      <c r="Q436" s="55">
        <v>0</v>
      </c>
      <c r="R436" s="55">
        <v>0</v>
      </c>
      <c r="S436" s="112">
        <f t="shared" si="18"/>
        <v>7280.8173837707282</v>
      </c>
      <c r="T436" s="51" t="s">
        <v>76</v>
      </c>
      <c r="U436" s="51">
        <v>2012</v>
      </c>
      <c r="V436" s="55">
        <v>0</v>
      </c>
      <c r="W436" s="55">
        <v>0</v>
      </c>
      <c r="X436" s="112">
        <f t="shared" si="19"/>
        <v>0</v>
      </c>
      <c r="Y436" s="55">
        <f t="shared" si="20"/>
        <v>7280.8173837707282</v>
      </c>
      <c r="Z436" s="3"/>
    </row>
    <row r="437" spans="1:26" x14ac:dyDescent="0.3">
      <c r="A437" s="60" t="s">
        <v>27</v>
      </c>
      <c r="B437" s="60">
        <v>601350</v>
      </c>
      <c r="C437" s="60" t="s">
        <v>490</v>
      </c>
      <c r="D437" s="62" t="s">
        <v>491</v>
      </c>
      <c r="E437" s="60">
        <v>191024</v>
      </c>
      <c r="F437" s="60" t="s">
        <v>496</v>
      </c>
      <c r="G437" s="60">
        <v>1340</v>
      </c>
      <c r="H437" s="60" t="s">
        <v>87</v>
      </c>
      <c r="I437" s="54">
        <v>0</v>
      </c>
      <c r="J437" s="55">
        <v>0</v>
      </c>
      <c r="K437" s="56">
        <v>0</v>
      </c>
      <c r="L437" s="55">
        <v>0</v>
      </c>
      <c r="M437" s="55">
        <v>2812.3566196371335</v>
      </c>
      <c r="N437" s="55">
        <v>4740.3464932091629</v>
      </c>
      <c r="O437" s="55">
        <v>1735.3796691000002</v>
      </c>
      <c r="P437" s="55">
        <v>1139.450657204351</v>
      </c>
      <c r="Q437" s="55">
        <v>0</v>
      </c>
      <c r="R437" s="55">
        <v>480.78977703634092</v>
      </c>
      <c r="S437" s="112">
        <f t="shared" si="18"/>
        <v>10908.323216186989</v>
      </c>
      <c r="T437" s="51" t="s">
        <v>81</v>
      </c>
      <c r="U437" s="51">
        <v>2029</v>
      </c>
      <c r="V437" s="55">
        <v>5714.1900000000005</v>
      </c>
      <c r="W437" s="55">
        <v>87.066417985200019</v>
      </c>
      <c r="X437" s="112">
        <f t="shared" si="19"/>
        <v>5801.2564179852006</v>
      </c>
      <c r="Y437" s="55">
        <f t="shared" si="20"/>
        <v>16709.579634172191</v>
      </c>
      <c r="Z437" s="3"/>
    </row>
    <row r="438" spans="1:26" x14ac:dyDescent="0.3">
      <c r="A438" s="60" t="s">
        <v>27</v>
      </c>
      <c r="B438" s="60">
        <v>601350</v>
      </c>
      <c r="C438" s="60" t="s">
        <v>490</v>
      </c>
      <c r="D438" s="62" t="s">
        <v>491</v>
      </c>
      <c r="E438" s="60">
        <v>151064</v>
      </c>
      <c r="F438" s="60" t="s">
        <v>584</v>
      </c>
      <c r="G438" s="60">
        <v>1035</v>
      </c>
      <c r="H438" s="60" t="s">
        <v>50</v>
      </c>
      <c r="I438" s="54">
        <v>175</v>
      </c>
      <c r="J438" s="55">
        <v>5427.0055106400005</v>
      </c>
      <c r="K438" s="56">
        <v>0.90450091844000002</v>
      </c>
      <c r="L438" s="55">
        <v>0</v>
      </c>
      <c r="M438" s="55">
        <v>0</v>
      </c>
      <c r="N438" s="55">
        <v>0</v>
      </c>
      <c r="O438" s="55">
        <v>1735.3796691000002</v>
      </c>
      <c r="P438" s="55">
        <v>0</v>
      </c>
      <c r="Q438" s="55">
        <v>769.58999999999992</v>
      </c>
      <c r="R438" s="55">
        <v>0</v>
      </c>
      <c r="S438" s="112">
        <f t="shared" si="18"/>
        <v>7931.9751797400004</v>
      </c>
      <c r="T438" s="51" t="s">
        <v>247</v>
      </c>
      <c r="U438" s="51">
        <v>1900</v>
      </c>
      <c r="V438" s="55">
        <v>0</v>
      </c>
      <c r="W438" s="55">
        <v>0</v>
      </c>
      <c r="X438" s="112">
        <f t="shared" si="19"/>
        <v>0</v>
      </c>
      <c r="Y438" s="55">
        <f t="shared" si="20"/>
        <v>7931.9751797400004</v>
      </c>
      <c r="Z438" s="3"/>
    </row>
    <row r="439" spans="1:26" x14ac:dyDescent="0.3">
      <c r="A439" s="60" t="s">
        <v>27</v>
      </c>
      <c r="B439" s="60">
        <v>601390</v>
      </c>
      <c r="C439" s="60" t="s">
        <v>497</v>
      </c>
      <c r="D439" s="70" t="s">
        <v>498</v>
      </c>
      <c r="E439" s="60">
        <v>111031</v>
      </c>
      <c r="F439" s="60" t="s">
        <v>499</v>
      </c>
      <c r="G439" s="60">
        <v>1212</v>
      </c>
      <c r="H439" s="60" t="s">
        <v>50</v>
      </c>
      <c r="I439" s="54">
        <v>1256</v>
      </c>
      <c r="J439" s="55">
        <v>4606.6442125200001</v>
      </c>
      <c r="K439" s="56">
        <v>0.76777403542</v>
      </c>
      <c r="L439" s="55">
        <v>0</v>
      </c>
      <c r="M439" s="55">
        <v>0</v>
      </c>
      <c r="N439" s="55">
        <v>0</v>
      </c>
      <c r="O439" s="55">
        <v>1735.3796691000002</v>
      </c>
      <c r="P439" s="55">
        <v>0</v>
      </c>
      <c r="Q439" s="55">
        <v>0</v>
      </c>
      <c r="R439" s="55">
        <v>0</v>
      </c>
      <c r="S439" s="112">
        <f t="shared" si="18"/>
        <v>6342.0238816199999</v>
      </c>
      <c r="T439" s="51" t="s">
        <v>807</v>
      </c>
      <c r="U439" s="51">
        <v>2021</v>
      </c>
      <c r="V439" s="55">
        <v>0</v>
      </c>
      <c r="W439" s="55">
        <v>0</v>
      </c>
      <c r="X439" s="112">
        <f t="shared" si="19"/>
        <v>0</v>
      </c>
      <c r="Y439" s="55">
        <f t="shared" si="20"/>
        <v>6342.0238816199999</v>
      </c>
      <c r="Z439" s="3"/>
    </row>
    <row r="440" spans="1:26" x14ac:dyDescent="0.3">
      <c r="A440" s="60" t="s">
        <v>27</v>
      </c>
      <c r="B440" s="60">
        <v>601390</v>
      </c>
      <c r="C440" s="60" t="s">
        <v>497</v>
      </c>
      <c r="D440" s="62" t="s">
        <v>498</v>
      </c>
      <c r="E440" s="60" t="s">
        <v>500</v>
      </c>
      <c r="F440" s="60" t="s">
        <v>501</v>
      </c>
      <c r="G440" s="60">
        <v>1202</v>
      </c>
      <c r="H440" s="60" t="s">
        <v>50</v>
      </c>
      <c r="I440" s="54">
        <v>2521</v>
      </c>
      <c r="J440" s="55">
        <v>4606.6442125200001</v>
      </c>
      <c r="K440" s="56">
        <v>0.76777403542</v>
      </c>
      <c r="L440" s="55">
        <v>0</v>
      </c>
      <c r="M440" s="55">
        <v>0</v>
      </c>
      <c r="N440" s="55">
        <v>0</v>
      </c>
      <c r="O440" s="55">
        <v>1735.3796691000002</v>
      </c>
      <c r="P440" s="55">
        <v>0</v>
      </c>
      <c r="Q440" s="55">
        <v>0</v>
      </c>
      <c r="R440" s="55">
        <v>0</v>
      </c>
      <c r="S440" s="112">
        <f t="shared" si="18"/>
        <v>6342.0238816199999</v>
      </c>
      <c r="T440" s="51" t="s">
        <v>807</v>
      </c>
      <c r="U440" s="51">
        <v>2014</v>
      </c>
      <c r="V440" s="55">
        <v>0</v>
      </c>
      <c r="W440" s="55">
        <v>0</v>
      </c>
      <c r="X440" s="112">
        <f t="shared" si="19"/>
        <v>0</v>
      </c>
      <c r="Y440" s="55">
        <f t="shared" si="20"/>
        <v>6342.0238816199999</v>
      </c>
      <c r="Z440" s="3"/>
    </row>
    <row r="441" spans="1:26" x14ac:dyDescent="0.3">
      <c r="A441" s="60" t="s">
        <v>27</v>
      </c>
      <c r="B441" s="60">
        <v>601390</v>
      </c>
      <c r="C441" s="60" t="s">
        <v>497</v>
      </c>
      <c r="D441" s="62" t="s">
        <v>498</v>
      </c>
      <c r="E441" s="60">
        <v>181048</v>
      </c>
      <c r="F441" s="60" t="s">
        <v>502</v>
      </c>
      <c r="G441" s="60">
        <v>1340</v>
      </c>
      <c r="H441" s="60" t="s">
        <v>87</v>
      </c>
      <c r="I441" s="54">
        <v>0</v>
      </c>
      <c r="J441" s="55">
        <v>0</v>
      </c>
      <c r="K441" s="56">
        <v>0</v>
      </c>
      <c r="L441" s="55">
        <v>0</v>
      </c>
      <c r="M441" s="55">
        <v>4468.94615821158</v>
      </c>
      <c r="N441" s="55">
        <v>6903.040450745475</v>
      </c>
      <c r="O441" s="55">
        <v>1735.3796691000002</v>
      </c>
      <c r="P441" s="55">
        <v>0</v>
      </c>
      <c r="Q441" s="55">
        <v>0</v>
      </c>
      <c r="R441" s="55">
        <v>605.76891798802183</v>
      </c>
      <c r="S441" s="112">
        <f t="shared" si="18"/>
        <v>13713.135196045077</v>
      </c>
      <c r="T441" s="51" t="s">
        <v>81</v>
      </c>
      <c r="U441" s="51">
        <v>2029</v>
      </c>
      <c r="V441" s="55">
        <v>7199.5680000000002</v>
      </c>
      <c r="W441" s="55">
        <v>87.066417985200019</v>
      </c>
      <c r="X441" s="112">
        <f t="shared" si="19"/>
        <v>7286.6344179852003</v>
      </c>
      <c r="Y441" s="55">
        <f t="shared" si="20"/>
        <v>20999.76961403028</v>
      </c>
      <c r="Z441" s="3"/>
    </row>
    <row r="442" spans="1:26" x14ac:dyDescent="0.3">
      <c r="A442" s="60" t="s">
        <v>27</v>
      </c>
      <c r="B442" s="60">
        <v>601400</v>
      </c>
      <c r="C442" s="60" t="s">
        <v>503</v>
      </c>
      <c r="D442" s="61" t="s">
        <v>504</v>
      </c>
      <c r="E442" s="60">
        <v>101071</v>
      </c>
      <c r="F442" s="60" t="s">
        <v>505</v>
      </c>
      <c r="G442" s="60">
        <v>1024</v>
      </c>
      <c r="H442" s="60" t="s">
        <v>50</v>
      </c>
      <c r="I442" s="54">
        <v>4534</v>
      </c>
      <c r="J442" s="55">
        <v>3912.4923448799996</v>
      </c>
      <c r="K442" s="56">
        <v>0.65208205747999992</v>
      </c>
      <c r="L442" s="55">
        <v>0</v>
      </c>
      <c r="M442" s="55">
        <v>0</v>
      </c>
      <c r="N442" s="55">
        <v>0</v>
      </c>
      <c r="O442" s="55">
        <v>1735.3796691000002</v>
      </c>
      <c r="P442" s="55">
        <v>0</v>
      </c>
      <c r="Q442" s="55">
        <v>0</v>
      </c>
      <c r="R442" s="55">
        <v>0</v>
      </c>
      <c r="S442" s="112">
        <f t="shared" si="18"/>
        <v>5647.8720139799998</v>
      </c>
      <c r="T442" s="51" t="s">
        <v>807</v>
      </c>
      <c r="U442" s="51">
        <v>2020</v>
      </c>
      <c r="V442" s="55">
        <v>0</v>
      </c>
      <c r="W442" s="55">
        <v>0</v>
      </c>
      <c r="X442" s="112">
        <f t="shared" si="19"/>
        <v>0</v>
      </c>
      <c r="Y442" s="55">
        <f t="shared" si="20"/>
        <v>5647.8720139799998</v>
      </c>
      <c r="Z442" s="3"/>
    </row>
    <row r="443" spans="1:26" x14ac:dyDescent="0.3">
      <c r="A443" s="60" t="s">
        <v>27</v>
      </c>
      <c r="B443" s="60">
        <v>601400</v>
      </c>
      <c r="C443" s="60" t="s">
        <v>503</v>
      </c>
      <c r="D443" s="61" t="s">
        <v>504</v>
      </c>
      <c r="E443" s="60">
        <v>151056</v>
      </c>
      <c r="F443" s="60" t="s">
        <v>506</v>
      </c>
      <c r="G443" s="60">
        <v>1212</v>
      </c>
      <c r="H443" s="60" t="s">
        <v>50</v>
      </c>
      <c r="I443" s="54">
        <v>14872</v>
      </c>
      <c r="J443" s="55">
        <v>4606.6442125200001</v>
      </c>
      <c r="K443" s="56">
        <v>0.76777403542</v>
      </c>
      <c r="L443" s="55">
        <v>6811.6912422462401</v>
      </c>
      <c r="M443" s="55">
        <v>0</v>
      </c>
      <c r="N443" s="55">
        <v>0</v>
      </c>
      <c r="O443" s="55">
        <v>1735.3796691000002</v>
      </c>
      <c r="P443" s="55">
        <v>1574.9276624731708</v>
      </c>
      <c r="Q443" s="55">
        <v>1195.1199999999999</v>
      </c>
      <c r="R443" s="55">
        <v>301.5744051056285</v>
      </c>
      <c r="S443" s="112">
        <f t="shared" si="18"/>
        <v>16225.33719144504</v>
      </c>
      <c r="T443" s="51" t="s">
        <v>81</v>
      </c>
      <c r="U443" s="51">
        <v>2025</v>
      </c>
      <c r="V443" s="55">
        <v>3584.2139999999999</v>
      </c>
      <c r="W443" s="55">
        <v>0</v>
      </c>
      <c r="X443" s="112">
        <f t="shared" si="19"/>
        <v>3584.2139999999999</v>
      </c>
      <c r="Y443" s="55">
        <f t="shared" si="20"/>
        <v>19809.55119144504</v>
      </c>
      <c r="Z443" s="3"/>
    </row>
    <row r="444" spans="1:26" x14ac:dyDescent="0.3">
      <c r="A444" s="60" t="s">
        <v>27</v>
      </c>
      <c r="B444" s="60">
        <v>601400</v>
      </c>
      <c r="C444" s="60" t="s">
        <v>503</v>
      </c>
      <c r="D444" s="62" t="s">
        <v>504</v>
      </c>
      <c r="E444" s="60">
        <v>191048</v>
      </c>
      <c r="F444" s="60" t="s">
        <v>507</v>
      </c>
      <c r="G444" s="60">
        <v>1212</v>
      </c>
      <c r="H444" s="60" t="s">
        <v>50</v>
      </c>
      <c r="I444" s="54">
        <v>10450</v>
      </c>
      <c r="J444" s="55">
        <v>4606.6442125200001</v>
      </c>
      <c r="K444" s="56">
        <v>0.76777403542</v>
      </c>
      <c r="L444" s="55">
        <v>3416.594457619</v>
      </c>
      <c r="M444" s="55">
        <v>0</v>
      </c>
      <c r="N444" s="55">
        <v>0</v>
      </c>
      <c r="O444" s="55">
        <v>1735.3796691000002</v>
      </c>
      <c r="P444" s="55">
        <v>0</v>
      </c>
      <c r="Q444" s="55">
        <v>0</v>
      </c>
      <c r="R444" s="55">
        <v>430.74571850013319</v>
      </c>
      <c r="S444" s="112">
        <f t="shared" si="18"/>
        <v>10189.364057739134</v>
      </c>
      <c r="T444" s="51" t="s">
        <v>81</v>
      </c>
      <c r="U444" s="51">
        <v>2026</v>
      </c>
      <c r="V444" s="55">
        <v>5119.4160000000002</v>
      </c>
      <c r="W444" s="55">
        <v>141.40673999999999</v>
      </c>
      <c r="X444" s="112">
        <f t="shared" si="19"/>
        <v>5260.8227400000005</v>
      </c>
      <c r="Y444" s="55">
        <f t="shared" si="20"/>
        <v>15450.186797739134</v>
      </c>
      <c r="Z444" s="3"/>
    </row>
    <row r="445" spans="1:26" x14ac:dyDescent="0.3">
      <c r="A445" s="60" t="s">
        <v>27</v>
      </c>
      <c r="B445" s="60">
        <v>601400</v>
      </c>
      <c r="C445" s="60" t="s">
        <v>503</v>
      </c>
      <c r="D445" s="62" t="s">
        <v>504</v>
      </c>
      <c r="E445" s="60">
        <v>191025</v>
      </c>
      <c r="F445" s="60" t="s">
        <v>508</v>
      </c>
      <c r="G445" s="60">
        <v>1212</v>
      </c>
      <c r="H445" s="60" t="s">
        <v>50</v>
      </c>
      <c r="I445" s="54">
        <v>8349</v>
      </c>
      <c r="J445" s="55">
        <v>4606.6442125200001</v>
      </c>
      <c r="K445" s="56">
        <v>0.76777403542</v>
      </c>
      <c r="L445" s="55">
        <v>1803.50120920158</v>
      </c>
      <c r="M445" s="55">
        <v>0</v>
      </c>
      <c r="N445" s="55">
        <v>0</v>
      </c>
      <c r="O445" s="55">
        <v>1735.3796691000002</v>
      </c>
      <c r="P445" s="55">
        <v>3167.1054928641415</v>
      </c>
      <c r="Q445" s="55">
        <v>885.86999999999989</v>
      </c>
      <c r="R445" s="55">
        <v>229.25943046692004</v>
      </c>
      <c r="S445" s="112">
        <f t="shared" si="18"/>
        <v>12427.760014152642</v>
      </c>
      <c r="T445" s="51" t="s">
        <v>81</v>
      </c>
      <c r="U445" s="51">
        <v>2029</v>
      </c>
      <c r="V445" s="55">
        <v>2724.75</v>
      </c>
      <c r="W445" s="55">
        <v>46.624066831074607</v>
      </c>
      <c r="X445" s="112">
        <f t="shared" si="19"/>
        <v>2771.3740668310747</v>
      </c>
      <c r="Y445" s="55">
        <f t="shared" si="20"/>
        <v>15199.134080983717</v>
      </c>
      <c r="Z445" s="3"/>
    </row>
    <row r="446" spans="1:26" x14ac:dyDescent="0.3">
      <c r="A446" s="60" t="s">
        <v>27</v>
      </c>
      <c r="B446" s="60">
        <v>601405</v>
      </c>
      <c r="C446" s="60" t="s">
        <v>509</v>
      </c>
      <c r="D446" s="61" t="s">
        <v>510</v>
      </c>
      <c r="E446" s="60">
        <v>151072</v>
      </c>
      <c r="F446" s="60" t="s">
        <v>511</v>
      </c>
      <c r="G446" s="60">
        <v>1212</v>
      </c>
      <c r="H446" s="60" t="s">
        <v>50</v>
      </c>
      <c r="I446" s="54">
        <v>11885</v>
      </c>
      <c r="J446" s="55">
        <v>4606.6442125200001</v>
      </c>
      <c r="K446" s="56">
        <v>0.76777403542</v>
      </c>
      <c r="L446" s="55">
        <v>4518.3501984467002</v>
      </c>
      <c r="M446" s="55">
        <v>0</v>
      </c>
      <c r="N446" s="55">
        <v>0</v>
      </c>
      <c r="O446" s="55">
        <v>1735.3796691000002</v>
      </c>
      <c r="P446" s="55">
        <v>3167.1054928641415</v>
      </c>
      <c r="Q446" s="55">
        <v>0</v>
      </c>
      <c r="R446" s="55">
        <v>301.5744051056285</v>
      </c>
      <c r="S446" s="112">
        <f t="shared" si="18"/>
        <v>14329.053978036471</v>
      </c>
      <c r="T446" s="51" t="s">
        <v>81</v>
      </c>
      <c r="U446" s="51">
        <v>2025</v>
      </c>
      <c r="V446" s="55">
        <v>3584.2139999999999</v>
      </c>
      <c r="W446" s="55">
        <v>0</v>
      </c>
      <c r="X446" s="112">
        <f t="shared" si="19"/>
        <v>3584.2139999999999</v>
      </c>
      <c r="Y446" s="55">
        <f t="shared" si="20"/>
        <v>17913.267978036471</v>
      </c>
      <c r="Z446" s="3"/>
    </row>
    <row r="447" spans="1:26" x14ac:dyDescent="0.3">
      <c r="A447" s="60" t="s">
        <v>27</v>
      </c>
      <c r="B447" s="60">
        <v>601405</v>
      </c>
      <c r="C447" s="60" t="s">
        <v>509</v>
      </c>
      <c r="D447" s="62" t="s">
        <v>510</v>
      </c>
      <c r="E447" s="60">
        <v>171062</v>
      </c>
      <c r="F447" s="60" t="s">
        <v>512</v>
      </c>
      <c r="G447" s="60">
        <v>1212</v>
      </c>
      <c r="H447" s="60" t="s">
        <v>50</v>
      </c>
      <c r="I447" s="54">
        <v>5457</v>
      </c>
      <c r="J447" s="55">
        <v>4606.6442125200001</v>
      </c>
      <c r="K447" s="56">
        <v>0.76777403542</v>
      </c>
      <c r="L447" s="55">
        <v>0</v>
      </c>
      <c r="M447" s="55">
        <v>0</v>
      </c>
      <c r="N447" s="55">
        <v>0</v>
      </c>
      <c r="O447" s="55">
        <v>1735.3796691000002</v>
      </c>
      <c r="P447" s="55">
        <v>0</v>
      </c>
      <c r="Q447" s="55">
        <v>0</v>
      </c>
      <c r="R447" s="55">
        <v>301.5744051056285</v>
      </c>
      <c r="S447" s="112">
        <f t="shared" si="18"/>
        <v>6643.5982867256289</v>
      </c>
      <c r="T447" s="51" t="s">
        <v>81</v>
      </c>
      <c r="U447" s="51">
        <v>2028</v>
      </c>
      <c r="V447" s="55">
        <v>3584.2139999999999</v>
      </c>
      <c r="W447" s="55">
        <v>74.559124800000006</v>
      </c>
      <c r="X447" s="112">
        <f t="shared" si="19"/>
        <v>3658.7731248</v>
      </c>
      <c r="Y447" s="55">
        <f t="shared" si="20"/>
        <v>10302.37141152563</v>
      </c>
      <c r="Z447" s="3"/>
    </row>
    <row r="448" spans="1:26" x14ac:dyDescent="0.3">
      <c r="A448" s="60" t="s">
        <v>27</v>
      </c>
      <c r="B448" s="60">
        <v>601410</v>
      </c>
      <c r="C448" s="60" t="s">
        <v>513</v>
      </c>
      <c r="D448" s="62" t="s">
        <v>514</v>
      </c>
      <c r="E448" s="60">
        <v>151057</v>
      </c>
      <c r="F448" s="60" t="s">
        <v>515</v>
      </c>
      <c r="G448" s="60">
        <v>1212</v>
      </c>
      <c r="H448" s="60" t="s">
        <v>50</v>
      </c>
      <c r="I448" s="54">
        <v>7827</v>
      </c>
      <c r="J448" s="55">
        <v>4606.6442125200001</v>
      </c>
      <c r="K448" s="56">
        <v>0.76777403542</v>
      </c>
      <c r="L448" s="55">
        <v>1402.7231627123399</v>
      </c>
      <c r="M448" s="55">
        <v>0</v>
      </c>
      <c r="N448" s="55">
        <v>0</v>
      </c>
      <c r="O448" s="55">
        <v>1735.3796691000002</v>
      </c>
      <c r="P448" s="55">
        <v>0</v>
      </c>
      <c r="Q448" s="55">
        <v>0</v>
      </c>
      <c r="R448" s="55">
        <v>301.5744051056285</v>
      </c>
      <c r="S448" s="112">
        <f t="shared" si="18"/>
        <v>8046.3214494379681</v>
      </c>
      <c r="T448" s="51" t="s">
        <v>81</v>
      </c>
      <c r="U448" s="51">
        <v>2025</v>
      </c>
      <c r="V448" s="55">
        <v>3584.2139999999999</v>
      </c>
      <c r="W448" s="55">
        <v>0</v>
      </c>
      <c r="X448" s="112">
        <f t="shared" si="19"/>
        <v>3584.2139999999999</v>
      </c>
      <c r="Y448" s="55">
        <f t="shared" si="20"/>
        <v>11630.535449437968</v>
      </c>
      <c r="Z448" s="3"/>
    </row>
    <row r="449" spans="1:26" x14ac:dyDescent="0.3">
      <c r="A449" s="60" t="s">
        <v>27</v>
      </c>
      <c r="B449" s="60">
        <v>601410</v>
      </c>
      <c r="C449" s="60" t="s">
        <v>513</v>
      </c>
      <c r="D449" s="61" t="s">
        <v>514</v>
      </c>
      <c r="E449" s="60">
        <v>191055</v>
      </c>
      <c r="F449" s="60" t="s">
        <v>516</v>
      </c>
      <c r="G449" s="60">
        <v>1202</v>
      </c>
      <c r="H449" s="60" t="s">
        <v>50</v>
      </c>
      <c r="I449" s="54">
        <v>461</v>
      </c>
      <c r="J449" s="55">
        <v>4606.6442125200001</v>
      </c>
      <c r="K449" s="56">
        <v>0.76777403542</v>
      </c>
      <c r="L449" s="55">
        <v>0</v>
      </c>
      <c r="M449" s="55">
        <v>0</v>
      </c>
      <c r="N449" s="55">
        <v>0</v>
      </c>
      <c r="O449" s="55">
        <v>1735.3796691000002</v>
      </c>
      <c r="P449" s="55">
        <v>0</v>
      </c>
      <c r="Q449" s="55">
        <v>0</v>
      </c>
      <c r="R449" s="55">
        <v>273.0152303388922</v>
      </c>
      <c r="S449" s="112">
        <f t="shared" si="18"/>
        <v>6615.039111958893</v>
      </c>
      <c r="T449" s="51" t="s">
        <v>81</v>
      </c>
      <c r="U449" s="51">
        <v>2031</v>
      </c>
      <c r="V449" s="57">
        <v>3244.788</v>
      </c>
      <c r="W449" s="55">
        <v>1564.7143523876427</v>
      </c>
      <c r="X449" s="112">
        <f t="shared" si="19"/>
        <v>4809.5023523876425</v>
      </c>
      <c r="Y449" s="55">
        <f t="shared" si="20"/>
        <v>11424.541464346536</v>
      </c>
      <c r="Z449" s="3"/>
    </row>
    <row r="450" spans="1:26" x14ac:dyDescent="0.3">
      <c r="A450" s="60" t="s">
        <v>27</v>
      </c>
      <c r="B450" s="60">
        <v>601410</v>
      </c>
      <c r="C450" s="60" t="s">
        <v>513</v>
      </c>
      <c r="D450" s="62" t="s">
        <v>514</v>
      </c>
      <c r="E450" s="60">
        <v>201028</v>
      </c>
      <c r="F450" s="60" t="s">
        <v>517</v>
      </c>
      <c r="G450" s="60">
        <v>1035</v>
      </c>
      <c r="H450" s="60" t="s">
        <v>50</v>
      </c>
      <c r="I450" s="54">
        <v>5276</v>
      </c>
      <c r="J450" s="55">
        <v>5427.0055106400005</v>
      </c>
      <c r="K450" s="56">
        <v>0.90450091844000002</v>
      </c>
      <c r="L450" s="55">
        <v>0</v>
      </c>
      <c r="M450" s="55">
        <v>0</v>
      </c>
      <c r="N450" s="55">
        <v>0</v>
      </c>
      <c r="O450" s="55">
        <v>1735.3796691000002</v>
      </c>
      <c r="P450" s="55">
        <v>0</v>
      </c>
      <c r="Q450" s="55">
        <v>0</v>
      </c>
      <c r="R450" s="55">
        <v>314.41293321177608</v>
      </c>
      <c r="S450" s="112">
        <f t="shared" si="18"/>
        <v>7476.7981129517766</v>
      </c>
      <c r="T450" s="51" t="s">
        <v>81</v>
      </c>
      <c r="U450" s="51">
        <v>2030</v>
      </c>
      <c r="V450" s="55">
        <v>3736.8</v>
      </c>
      <c r="W450" s="55">
        <v>1907.1570932701366</v>
      </c>
      <c r="X450" s="112">
        <f t="shared" si="19"/>
        <v>5643.9570932701372</v>
      </c>
      <c r="Y450" s="55">
        <f t="shared" si="20"/>
        <v>13120.755206221915</v>
      </c>
      <c r="Z450" s="3"/>
    </row>
    <row r="451" spans="1:26" x14ac:dyDescent="0.3">
      <c r="A451" s="60" t="s">
        <v>27</v>
      </c>
      <c r="B451" s="60">
        <v>601410</v>
      </c>
      <c r="C451" s="60" t="s">
        <v>513</v>
      </c>
      <c r="D451" s="62" t="s">
        <v>514</v>
      </c>
      <c r="E451" s="60">
        <v>201029</v>
      </c>
      <c r="F451" s="60" t="s">
        <v>518</v>
      </c>
      <c r="G451" s="60">
        <v>1035</v>
      </c>
      <c r="H451" s="60" t="s">
        <v>50</v>
      </c>
      <c r="I451" s="54">
        <v>2183</v>
      </c>
      <c r="J451" s="55">
        <v>5427.0055106400005</v>
      </c>
      <c r="K451" s="56">
        <v>0.90450091844000002</v>
      </c>
      <c r="L451" s="55">
        <v>0</v>
      </c>
      <c r="M451" s="55">
        <v>0</v>
      </c>
      <c r="N451" s="55">
        <v>0</v>
      </c>
      <c r="O451" s="55">
        <v>1735.3796691000002</v>
      </c>
      <c r="P451" s="55">
        <v>0</v>
      </c>
      <c r="Q451" s="55">
        <v>0</v>
      </c>
      <c r="R451" s="55">
        <v>314.41293321177608</v>
      </c>
      <c r="S451" s="112">
        <f t="shared" ref="S451:S514" si="21">J451+SUM(L451:R451)</f>
        <v>7476.7981129517766</v>
      </c>
      <c r="T451" s="51" t="s">
        <v>81</v>
      </c>
      <c r="U451" s="51">
        <v>2030</v>
      </c>
      <c r="V451" s="55">
        <v>3736.8</v>
      </c>
      <c r="W451" s="55">
        <v>2074.0446659239874</v>
      </c>
      <c r="X451" s="112">
        <f t="shared" ref="X451:X514" si="22">SUM(V451:W451)</f>
        <v>5810.8446659239871</v>
      </c>
      <c r="Y451" s="55">
        <f t="shared" ref="Y451:Y514" si="23">S451+X451</f>
        <v>13287.642778875765</v>
      </c>
      <c r="Z451" s="3"/>
    </row>
    <row r="452" spans="1:26" x14ac:dyDescent="0.3">
      <c r="A452" s="60" t="s">
        <v>27</v>
      </c>
      <c r="B452" s="60">
        <v>601410</v>
      </c>
      <c r="C452" s="60" t="s">
        <v>513</v>
      </c>
      <c r="D452" s="61" t="s">
        <v>514</v>
      </c>
      <c r="E452" s="60">
        <v>201048</v>
      </c>
      <c r="F452" s="60" t="s">
        <v>519</v>
      </c>
      <c r="G452" s="60">
        <v>1212</v>
      </c>
      <c r="H452" s="60" t="s">
        <v>50</v>
      </c>
      <c r="I452" s="54">
        <v>12052</v>
      </c>
      <c r="J452" s="55">
        <v>4606.6442125200001</v>
      </c>
      <c r="K452" s="56">
        <v>0.76777403542</v>
      </c>
      <c r="L452" s="55">
        <v>4646.5684623618399</v>
      </c>
      <c r="M452" s="55">
        <v>0</v>
      </c>
      <c r="N452" s="55">
        <v>0</v>
      </c>
      <c r="O452" s="55">
        <v>1735.3796691000002</v>
      </c>
      <c r="P452" s="55">
        <v>0</v>
      </c>
      <c r="Q452" s="55">
        <v>1680.3799999999999</v>
      </c>
      <c r="R452" s="55">
        <v>301.5744051056285</v>
      </c>
      <c r="S452" s="112">
        <f t="shared" si="21"/>
        <v>12970.546749087469</v>
      </c>
      <c r="T452" s="51" t="s">
        <v>81</v>
      </c>
      <c r="U452" s="51">
        <v>2030</v>
      </c>
      <c r="V452" s="55">
        <v>3584.2139999999999</v>
      </c>
      <c r="W452" s="55">
        <v>594.92016733286766</v>
      </c>
      <c r="X452" s="112">
        <f t="shared" si="22"/>
        <v>4179.1341673328679</v>
      </c>
      <c r="Y452" s="55">
        <f t="shared" si="23"/>
        <v>17149.680916420337</v>
      </c>
      <c r="Z452" s="3"/>
    </row>
    <row r="453" spans="1:26" x14ac:dyDescent="0.3">
      <c r="A453" s="60" t="s">
        <v>27</v>
      </c>
      <c r="B453" s="60">
        <v>601410</v>
      </c>
      <c r="C453" s="60" t="s">
        <v>513</v>
      </c>
      <c r="D453" s="61" t="s">
        <v>514</v>
      </c>
      <c r="E453" s="60">
        <v>221015</v>
      </c>
      <c r="F453" s="60" t="s">
        <v>520</v>
      </c>
      <c r="G453" s="60">
        <v>1248</v>
      </c>
      <c r="H453" s="60" t="s">
        <v>50</v>
      </c>
      <c r="I453" s="54">
        <v>747</v>
      </c>
      <c r="J453" s="55">
        <v>4732.8536430000013</v>
      </c>
      <c r="K453" s="56">
        <v>0.78880894050000017</v>
      </c>
      <c r="L453" s="55">
        <v>0</v>
      </c>
      <c r="M453" s="55">
        <v>0</v>
      </c>
      <c r="N453" s="55">
        <v>0</v>
      </c>
      <c r="O453" s="55">
        <v>1735.3796691000002</v>
      </c>
      <c r="P453" s="55">
        <v>0</v>
      </c>
      <c r="Q453" s="55">
        <v>0</v>
      </c>
      <c r="R453" s="55">
        <v>323.05928887509987</v>
      </c>
      <c r="S453" s="112">
        <f t="shared" si="21"/>
        <v>6791.2926009751009</v>
      </c>
      <c r="T453" s="51" t="s">
        <v>81</v>
      </c>
      <c r="U453" s="51">
        <v>2028</v>
      </c>
      <c r="V453" s="55">
        <v>3839.5619999999999</v>
      </c>
      <c r="W453" s="55">
        <v>6752.1377171440799</v>
      </c>
      <c r="X453" s="112">
        <f t="shared" si="22"/>
        <v>10591.69971714408</v>
      </c>
      <c r="Y453" s="55">
        <f t="shared" si="23"/>
        <v>17382.992318119181</v>
      </c>
      <c r="Z453" s="3"/>
    </row>
    <row r="454" spans="1:26" x14ac:dyDescent="0.3">
      <c r="A454" s="60" t="s">
        <v>27</v>
      </c>
      <c r="B454" s="60">
        <v>601410</v>
      </c>
      <c r="C454" s="60" t="s">
        <v>513</v>
      </c>
      <c r="D454" s="61" t="s">
        <v>514</v>
      </c>
      <c r="E454" s="60">
        <v>221016</v>
      </c>
      <c r="F454" s="60" t="s">
        <v>521</v>
      </c>
      <c r="G454" s="60">
        <v>1248</v>
      </c>
      <c r="H454" s="60" t="s">
        <v>50</v>
      </c>
      <c r="I454" s="54">
        <v>222</v>
      </c>
      <c r="J454" s="55">
        <v>4732.8536430000013</v>
      </c>
      <c r="K454" s="56">
        <v>0.78880894050000017</v>
      </c>
      <c r="L454" s="55">
        <v>0</v>
      </c>
      <c r="M454" s="55">
        <v>0</v>
      </c>
      <c r="N454" s="55">
        <v>0</v>
      </c>
      <c r="O454" s="55">
        <v>1735.3796691000002</v>
      </c>
      <c r="P454" s="55">
        <v>0</v>
      </c>
      <c r="Q454" s="55">
        <v>0</v>
      </c>
      <c r="R454" s="55">
        <v>1405.4245265557854</v>
      </c>
      <c r="S454" s="112">
        <f t="shared" si="21"/>
        <v>7873.6578386557867</v>
      </c>
      <c r="T454" s="51" t="s">
        <v>81</v>
      </c>
      <c r="U454" s="51">
        <v>2028</v>
      </c>
      <c r="V454" s="55">
        <v>16703.480728944003</v>
      </c>
      <c r="W454" s="55">
        <v>6371.5357527775204</v>
      </c>
      <c r="X454" s="112">
        <f t="shared" si="22"/>
        <v>23075.016481721523</v>
      </c>
      <c r="Y454" s="55">
        <f t="shared" si="23"/>
        <v>30948.674320377308</v>
      </c>
      <c r="Z454" s="3"/>
    </row>
    <row r="455" spans="1:26" x14ac:dyDescent="0.3">
      <c r="A455" s="60" t="s">
        <v>27</v>
      </c>
      <c r="B455" s="60">
        <v>601422</v>
      </c>
      <c r="C455" s="60" t="s">
        <v>522</v>
      </c>
      <c r="D455" s="61" t="s">
        <v>523</v>
      </c>
      <c r="E455" s="60">
        <v>141032</v>
      </c>
      <c r="F455" s="60" t="s">
        <v>524</v>
      </c>
      <c r="G455" s="60">
        <v>1212</v>
      </c>
      <c r="H455" s="60" t="s">
        <v>50</v>
      </c>
      <c r="I455" s="54">
        <v>1587</v>
      </c>
      <c r="J455" s="55">
        <v>4606.6442125200001</v>
      </c>
      <c r="K455" s="56">
        <v>0.76777403542</v>
      </c>
      <c r="L455" s="55">
        <v>0</v>
      </c>
      <c r="M455" s="55">
        <v>0</v>
      </c>
      <c r="N455" s="55">
        <v>0</v>
      </c>
      <c r="O455" s="55">
        <v>1735.3796691000002</v>
      </c>
      <c r="P455" s="55">
        <v>0</v>
      </c>
      <c r="Q455" s="55">
        <v>0</v>
      </c>
      <c r="R455" s="55">
        <v>0</v>
      </c>
      <c r="S455" s="112">
        <f t="shared" si="21"/>
        <v>6342.0238816199999</v>
      </c>
      <c r="T455" s="51" t="s">
        <v>807</v>
      </c>
      <c r="U455" s="51">
        <v>2020</v>
      </c>
      <c r="V455" s="55">
        <v>0</v>
      </c>
      <c r="W455" s="55">
        <v>0</v>
      </c>
      <c r="X455" s="112">
        <f t="shared" si="22"/>
        <v>0</v>
      </c>
      <c r="Y455" s="55">
        <f t="shared" si="23"/>
        <v>6342.0238816199999</v>
      </c>
      <c r="Z455" s="3"/>
    </row>
    <row r="456" spans="1:26" x14ac:dyDescent="0.3">
      <c r="A456" s="60" t="s">
        <v>27</v>
      </c>
      <c r="B456" s="60">
        <v>601422</v>
      </c>
      <c r="C456" s="60" t="s">
        <v>522</v>
      </c>
      <c r="D456" s="62" t="s">
        <v>523</v>
      </c>
      <c r="E456" s="60">
        <v>151013</v>
      </c>
      <c r="F456" s="60" t="s">
        <v>525</v>
      </c>
      <c r="G456" s="60">
        <v>1248</v>
      </c>
      <c r="H456" s="60" t="s">
        <v>50</v>
      </c>
      <c r="I456" s="54">
        <v>547</v>
      </c>
      <c r="J456" s="55">
        <v>4732.8536430000013</v>
      </c>
      <c r="K456" s="56">
        <v>0.78880894050000017</v>
      </c>
      <c r="L456" s="55">
        <v>0</v>
      </c>
      <c r="M456" s="55">
        <v>0</v>
      </c>
      <c r="N456" s="55">
        <v>0</v>
      </c>
      <c r="O456" s="55">
        <v>1735.3796691000002</v>
      </c>
      <c r="P456" s="55">
        <v>0</v>
      </c>
      <c r="Q456" s="55">
        <v>0</v>
      </c>
      <c r="R456" s="55">
        <v>0</v>
      </c>
      <c r="S456" s="112">
        <f t="shared" si="21"/>
        <v>6468.2333121000011</v>
      </c>
      <c r="T456" s="51" t="s">
        <v>807</v>
      </c>
      <c r="U456" s="51">
        <v>2021</v>
      </c>
      <c r="V456" s="55">
        <v>0</v>
      </c>
      <c r="W456" s="55">
        <v>0</v>
      </c>
      <c r="X456" s="112">
        <f t="shared" si="22"/>
        <v>0</v>
      </c>
      <c r="Y456" s="55">
        <f t="shared" si="23"/>
        <v>6468.2333121000011</v>
      </c>
      <c r="Z456" s="3"/>
    </row>
    <row r="457" spans="1:26" x14ac:dyDescent="0.3">
      <c r="A457" s="60" t="s">
        <v>27</v>
      </c>
      <c r="B457" s="60">
        <v>601422</v>
      </c>
      <c r="C457" s="60" t="s">
        <v>522</v>
      </c>
      <c r="D457" s="61" t="s">
        <v>523</v>
      </c>
      <c r="E457" s="60">
        <v>201030</v>
      </c>
      <c r="F457" s="60" t="s">
        <v>526</v>
      </c>
      <c r="G457" s="60">
        <v>1035</v>
      </c>
      <c r="H457" s="60" t="s">
        <v>50</v>
      </c>
      <c r="I457" s="54">
        <v>5082</v>
      </c>
      <c r="J457" s="55">
        <v>5427.0055106400005</v>
      </c>
      <c r="K457" s="56">
        <v>0.90450091844000002</v>
      </c>
      <c r="L457" s="55">
        <v>0</v>
      </c>
      <c r="M457" s="55">
        <v>0</v>
      </c>
      <c r="N457" s="55">
        <v>0</v>
      </c>
      <c r="O457" s="55">
        <v>1735.3796691000002</v>
      </c>
      <c r="P457" s="55">
        <v>0</v>
      </c>
      <c r="Q457" s="55">
        <v>1391.6399999999999</v>
      </c>
      <c r="R457" s="55">
        <v>314.41293321177608</v>
      </c>
      <c r="S457" s="112">
        <f t="shared" si="21"/>
        <v>8868.4381129517769</v>
      </c>
      <c r="T457" s="51" t="s">
        <v>81</v>
      </c>
      <c r="U457" s="51">
        <v>2030</v>
      </c>
      <c r="V457" s="55">
        <v>3736.8</v>
      </c>
      <c r="W457" s="55">
        <v>2074.0446659239874</v>
      </c>
      <c r="X457" s="112">
        <f t="shared" si="22"/>
        <v>5810.8446659239871</v>
      </c>
      <c r="Y457" s="55">
        <f t="shared" si="23"/>
        <v>14679.282778875764</v>
      </c>
      <c r="Z457" s="3"/>
    </row>
    <row r="458" spans="1:26" x14ac:dyDescent="0.3">
      <c r="A458" s="60" t="s">
        <v>27</v>
      </c>
      <c r="B458" s="60">
        <v>601422</v>
      </c>
      <c r="C458" s="60" t="s">
        <v>522</v>
      </c>
      <c r="D458" s="61" t="s">
        <v>523</v>
      </c>
      <c r="E458" s="60">
        <v>201031</v>
      </c>
      <c r="F458" s="60" t="s">
        <v>527</v>
      </c>
      <c r="G458" s="60">
        <v>1035</v>
      </c>
      <c r="H458" s="60" t="s">
        <v>50</v>
      </c>
      <c r="I458" s="54">
        <v>4523</v>
      </c>
      <c r="J458" s="55">
        <v>5427.0055106400005</v>
      </c>
      <c r="K458" s="56">
        <v>0.90450091844000002</v>
      </c>
      <c r="L458" s="55">
        <v>0</v>
      </c>
      <c r="M458" s="55">
        <v>0</v>
      </c>
      <c r="N458" s="55">
        <v>0</v>
      </c>
      <c r="O458" s="55">
        <v>1735.3796691000002</v>
      </c>
      <c r="P458" s="55">
        <v>0</v>
      </c>
      <c r="Q458" s="55">
        <v>792.54000000000008</v>
      </c>
      <c r="R458" s="55">
        <v>314.41293321177608</v>
      </c>
      <c r="S458" s="112">
        <f t="shared" si="21"/>
        <v>8269.3381129517766</v>
      </c>
      <c r="T458" s="51" t="s">
        <v>81</v>
      </c>
      <c r="U458" s="51">
        <v>2030</v>
      </c>
      <c r="V458" s="55">
        <v>3736.8</v>
      </c>
      <c r="W458" s="55">
        <v>2074.0446659239874</v>
      </c>
      <c r="X458" s="112">
        <f t="shared" si="22"/>
        <v>5810.8446659239871</v>
      </c>
      <c r="Y458" s="55">
        <f t="shared" si="23"/>
        <v>14080.182778875764</v>
      </c>
      <c r="Z458" s="3"/>
    </row>
    <row r="459" spans="1:26" x14ac:dyDescent="0.3">
      <c r="A459" s="60" t="s">
        <v>27</v>
      </c>
      <c r="B459" s="60">
        <v>601422</v>
      </c>
      <c r="C459" s="60" t="s">
        <v>522</v>
      </c>
      <c r="D459" s="62" t="s">
        <v>523</v>
      </c>
      <c r="E459" s="60">
        <v>221034</v>
      </c>
      <c r="F459" s="60" t="s">
        <v>528</v>
      </c>
      <c r="G459" s="60">
        <v>1212</v>
      </c>
      <c r="H459" s="60" t="s">
        <v>50</v>
      </c>
      <c r="I459" s="54">
        <v>10077</v>
      </c>
      <c r="J459" s="55">
        <v>4606.6442125200001</v>
      </c>
      <c r="K459" s="56">
        <v>0.76777403542</v>
      </c>
      <c r="L459" s="55">
        <v>3130.2147424073401</v>
      </c>
      <c r="M459" s="55">
        <v>0</v>
      </c>
      <c r="N459" s="55">
        <v>0</v>
      </c>
      <c r="O459" s="55">
        <v>1735.3796691000002</v>
      </c>
      <c r="P459" s="55">
        <v>0</v>
      </c>
      <c r="Q459" s="55">
        <v>901.17</v>
      </c>
      <c r="R459" s="55">
        <v>1840.8877239549488</v>
      </c>
      <c r="S459" s="112">
        <f t="shared" si="21"/>
        <v>12214.29634798229</v>
      </c>
      <c r="T459" s="51" t="s">
        <v>81</v>
      </c>
      <c r="U459" s="51">
        <v>2029</v>
      </c>
      <c r="V459" s="55">
        <v>21878.964</v>
      </c>
      <c r="W459" s="55">
        <v>173.72652601980244</v>
      </c>
      <c r="X459" s="112">
        <f t="shared" si="22"/>
        <v>22052.690526019804</v>
      </c>
      <c r="Y459" s="55">
        <f t="shared" si="23"/>
        <v>34266.98687400209</v>
      </c>
      <c r="Z459" s="3"/>
    </row>
    <row r="460" spans="1:26" x14ac:dyDescent="0.3">
      <c r="A460" s="60" t="s">
        <v>27</v>
      </c>
      <c r="B460" s="60">
        <v>601428</v>
      </c>
      <c r="C460" s="60" t="s">
        <v>529</v>
      </c>
      <c r="D460" s="62" t="s">
        <v>530</v>
      </c>
      <c r="E460" s="60">
        <v>131008</v>
      </c>
      <c r="F460" s="60"/>
      <c r="G460" s="60">
        <v>3007</v>
      </c>
      <c r="H460" s="60" t="s">
        <v>87</v>
      </c>
      <c r="I460" s="54">
        <v>0</v>
      </c>
      <c r="J460" s="55">
        <v>0</v>
      </c>
      <c r="K460" s="56">
        <v>0</v>
      </c>
      <c r="L460" s="55">
        <v>0</v>
      </c>
      <c r="M460" s="55">
        <v>0</v>
      </c>
      <c r="N460" s="55">
        <v>0</v>
      </c>
      <c r="O460" s="55">
        <v>532.183098524</v>
      </c>
      <c r="P460" s="55">
        <v>0</v>
      </c>
      <c r="Q460" s="55">
        <v>0</v>
      </c>
      <c r="R460" s="55">
        <v>0</v>
      </c>
      <c r="S460" s="112">
        <f t="shared" si="21"/>
        <v>532.183098524</v>
      </c>
      <c r="T460" s="51" t="s">
        <v>247</v>
      </c>
      <c r="U460" s="51">
        <v>1900</v>
      </c>
      <c r="V460" s="57">
        <v>0</v>
      </c>
      <c r="W460" s="55">
        <v>0</v>
      </c>
      <c r="X460" s="112">
        <f t="shared" si="22"/>
        <v>0</v>
      </c>
      <c r="Y460" s="55">
        <f t="shared" si="23"/>
        <v>532.183098524</v>
      </c>
      <c r="Z460" s="3"/>
    </row>
    <row r="461" spans="1:26" x14ac:dyDescent="0.3">
      <c r="A461" s="60" t="s">
        <v>27</v>
      </c>
      <c r="B461" s="60">
        <v>601428</v>
      </c>
      <c r="C461" s="60" t="s">
        <v>529</v>
      </c>
      <c r="D461" s="62" t="s">
        <v>530</v>
      </c>
      <c r="E461" s="60">
        <v>131007</v>
      </c>
      <c r="F461" s="60"/>
      <c r="G461" s="60">
        <v>3007</v>
      </c>
      <c r="H461" s="60" t="s">
        <v>87</v>
      </c>
      <c r="I461" s="54">
        <v>0</v>
      </c>
      <c r="J461" s="55">
        <v>0</v>
      </c>
      <c r="K461" s="56">
        <v>0</v>
      </c>
      <c r="L461" s="55">
        <v>0</v>
      </c>
      <c r="M461" s="55">
        <v>0</v>
      </c>
      <c r="N461" s="55">
        <v>0</v>
      </c>
      <c r="O461" s="55">
        <v>532.183098524</v>
      </c>
      <c r="P461" s="55">
        <v>0</v>
      </c>
      <c r="Q461" s="55">
        <v>0</v>
      </c>
      <c r="R461" s="55">
        <v>0</v>
      </c>
      <c r="S461" s="112">
        <f t="shared" si="21"/>
        <v>532.183098524</v>
      </c>
      <c r="T461" s="51" t="s">
        <v>247</v>
      </c>
      <c r="U461" s="51">
        <v>2035</v>
      </c>
      <c r="V461" s="57">
        <v>0</v>
      </c>
      <c r="W461" s="55">
        <v>37.462196806790828</v>
      </c>
      <c r="X461" s="112">
        <f t="shared" si="22"/>
        <v>37.462196806790828</v>
      </c>
      <c r="Y461" s="55">
        <f t="shared" si="23"/>
        <v>569.64529533079087</v>
      </c>
      <c r="Z461" s="3"/>
    </row>
    <row r="462" spans="1:26" x14ac:dyDescent="0.3">
      <c r="A462" s="60" t="s">
        <v>27</v>
      </c>
      <c r="B462" s="60">
        <v>601633</v>
      </c>
      <c r="C462" s="60" t="s">
        <v>666</v>
      </c>
      <c r="D462" s="62" t="s">
        <v>667</v>
      </c>
      <c r="E462" s="60">
        <v>151003</v>
      </c>
      <c r="F462" s="60" t="s">
        <v>531</v>
      </c>
      <c r="G462" s="60">
        <v>9020</v>
      </c>
      <c r="H462" s="60" t="s">
        <v>87</v>
      </c>
      <c r="I462" s="54">
        <v>0</v>
      </c>
      <c r="J462" s="55">
        <v>0</v>
      </c>
      <c r="K462" s="56">
        <v>0</v>
      </c>
      <c r="L462" s="55">
        <v>0</v>
      </c>
      <c r="M462" s="55">
        <v>0</v>
      </c>
      <c r="N462" s="55">
        <v>236.1378334744187</v>
      </c>
      <c r="O462" s="55">
        <v>1735.3796691000002</v>
      </c>
      <c r="P462" s="55">
        <v>0</v>
      </c>
      <c r="Q462" s="55">
        <v>0</v>
      </c>
      <c r="R462" s="55">
        <v>0</v>
      </c>
      <c r="S462" s="112">
        <f t="shared" si="21"/>
        <v>1971.5175025744188</v>
      </c>
      <c r="T462" s="51" t="s">
        <v>807</v>
      </c>
      <c r="U462" s="51">
        <v>2035</v>
      </c>
      <c r="V462" s="57">
        <v>0</v>
      </c>
      <c r="W462" s="57">
        <v>330.33526254050054</v>
      </c>
      <c r="X462" s="112">
        <f t="shared" si="22"/>
        <v>330.33526254050054</v>
      </c>
      <c r="Y462" s="55">
        <f t="shared" si="23"/>
        <v>2301.8527651149193</v>
      </c>
      <c r="Z462" s="3"/>
    </row>
    <row r="463" spans="1:26" x14ac:dyDescent="0.3">
      <c r="A463" s="60" t="s">
        <v>27</v>
      </c>
      <c r="B463" s="60">
        <v>601428</v>
      </c>
      <c r="C463" s="60" t="s">
        <v>529</v>
      </c>
      <c r="D463" s="62" t="s">
        <v>530</v>
      </c>
      <c r="E463" s="60">
        <v>941083</v>
      </c>
      <c r="F463" s="60"/>
      <c r="G463" s="60">
        <v>3007</v>
      </c>
      <c r="H463" s="60" t="s">
        <v>87</v>
      </c>
      <c r="I463" s="54">
        <v>0</v>
      </c>
      <c r="J463" s="55">
        <v>0</v>
      </c>
      <c r="K463" s="56">
        <v>0</v>
      </c>
      <c r="L463" s="55">
        <v>0</v>
      </c>
      <c r="M463" s="55">
        <v>0</v>
      </c>
      <c r="N463" s="55">
        <v>0</v>
      </c>
      <c r="O463" s="55">
        <v>532.183098524</v>
      </c>
      <c r="P463" s="55">
        <v>0</v>
      </c>
      <c r="Q463" s="55">
        <v>0</v>
      </c>
      <c r="R463" s="55">
        <v>0</v>
      </c>
      <c r="S463" s="112">
        <f t="shared" si="21"/>
        <v>532.183098524</v>
      </c>
      <c r="T463" s="51" t="s">
        <v>247</v>
      </c>
      <c r="U463" s="51">
        <v>2035</v>
      </c>
      <c r="V463" s="57">
        <v>0</v>
      </c>
      <c r="W463" s="57">
        <v>0</v>
      </c>
      <c r="X463" s="112">
        <f t="shared" si="22"/>
        <v>0</v>
      </c>
      <c r="Y463" s="55">
        <f t="shared" si="23"/>
        <v>532.183098524</v>
      </c>
      <c r="Z463" s="3"/>
    </row>
    <row r="464" spans="1:26" x14ac:dyDescent="0.3">
      <c r="A464" s="60" t="s">
        <v>27</v>
      </c>
      <c r="B464" s="60">
        <v>601428</v>
      </c>
      <c r="C464" s="60" t="s">
        <v>529</v>
      </c>
      <c r="D464" s="62" t="s">
        <v>530</v>
      </c>
      <c r="E464" s="60" t="s">
        <v>532</v>
      </c>
      <c r="F464" s="60"/>
      <c r="G464" s="60">
        <v>3007</v>
      </c>
      <c r="H464" s="60" t="s">
        <v>87</v>
      </c>
      <c r="I464" s="54">
        <v>0</v>
      </c>
      <c r="J464" s="55">
        <v>0</v>
      </c>
      <c r="K464" s="56">
        <v>0</v>
      </c>
      <c r="L464" s="55">
        <v>0</v>
      </c>
      <c r="M464" s="55">
        <v>0</v>
      </c>
      <c r="N464" s="55">
        <v>0</v>
      </c>
      <c r="O464" s="55">
        <v>532.183098524</v>
      </c>
      <c r="P464" s="55">
        <v>0</v>
      </c>
      <c r="Q464" s="55">
        <v>0</v>
      </c>
      <c r="R464" s="55">
        <v>0</v>
      </c>
      <c r="S464" s="112">
        <f t="shared" si="21"/>
        <v>532.183098524</v>
      </c>
      <c r="T464" s="51" t="s">
        <v>247</v>
      </c>
      <c r="U464" s="51">
        <v>2035</v>
      </c>
      <c r="V464" s="57">
        <v>0</v>
      </c>
      <c r="W464" s="57">
        <v>0</v>
      </c>
      <c r="X464" s="112">
        <f t="shared" si="22"/>
        <v>0</v>
      </c>
      <c r="Y464" s="55">
        <f t="shared" si="23"/>
        <v>532.183098524</v>
      </c>
      <c r="Z464" s="3"/>
    </row>
    <row r="465" spans="1:26" x14ac:dyDescent="0.3">
      <c r="A465" s="60" t="s">
        <v>27</v>
      </c>
      <c r="B465" s="60">
        <v>601428</v>
      </c>
      <c r="C465" s="60" t="s">
        <v>529</v>
      </c>
      <c r="D465" s="62" t="s">
        <v>530</v>
      </c>
      <c r="E465" s="60">
        <v>191039</v>
      </c>
      <c r="F465" s="60" t="s">
        <v>533</v>
      </c>
      <c r="G465" s="60">
        <v>1257</v>
      </c>
      <c r="H465" s="60" t="s">
        <v>87</v>
      </c>
      <c r="I465" s="54">
        <v>0</v>
      </c>
      <c r="J465" s="55">
        <v>0</v>
      </c>
      <c r="K465" s="56">
        <v>0</v>
      </c>
      <c r="L465" s="55">
        <v>0</v>
      </c>
      <c r="M465" s="55">
        <v>3444.0103139576072</v>
      </c>
      <c r="N465" s="55">
        <v>422.0096919779528</v>
      </c>
      <c r="O465" s="55">
        <v>1735.3796691000002</v>
      </c>
      <c r="P465" s="55">
        <v>0</v>
      </c>
      <c r="Q465" s="55">
        <v>0</v>
      </c>
      <c r="R465" s="55">
        <v>599.21864854610988</v>
      </c>
      <c r="S465" s="112">
        <f t="shared" si="21"/>
        <v>6200.6183235816698</v>
      </c>
      <c r="T465" s="51" t="s">
        <v>81</v>
      </c>
      <c r="U465" s="51">
        <v>2035</v>
      </c>
      <c r="V465" s="57">
        <v>7121.7179999999998</v>
      </c>
      <c r="W465" s="57">
        <v>270.11115111575413</v>
      </c>
      <c r="X465" s="112">
        <f t="shared" si="22"/>
        <v>7391.829151115754</v>
      </c>
      <c r="Y465" s="55">
        <f t="shared" si="23"/>
        <v>13592.447474697423</v>
      </c>
      <c r="Z465" s="3"/>
    </row>
    <row r="466" spans="1:26" x14ac:dyDescent="0.3">
      <c r="A466" s="60" t="s">
        <v>27</v>
      </c>
      <c r="B466" s="60">
        <v>601460</v>
      </c>
      <c r="C466" s="60" t="s">
        <v>534</v>
      </c>
      <c r="D466" s="62" t="s">
        <v>535</v>
      </c>
      <c r="E466" s="60">
        <v>151074</v>
      </c>
      <c r="F466" s="60" t="s">
        <v>536</v>
      </c>
      <c r="G466" s="60">
        <v>1335</v>
      </c>
      <c r="H466" s="60" t="s">
        <v>87</v>
      </c>
      <c r="I466" s="54">
        <v>0</v>
      </c>
      <c r="J466" s="55">
        <v>0</v>
      </c>
      <c r="K466" s="56">
        <v>0</v>
      </c>
      <c r="L466" s="55">
        <v>0</v>
      </c>
      <c r="M466" s="55">
        <v>1346.7186060710358</v>
      </c>
      <c r="N466" s="55">
        <v>0</v>
      </c>
      <c r="O466" s="55">
        <v>1735.3796691000002</v>
      </c>
      <c r="P466" s="55">
        <v>0</v>
      </c>
      <c r="Q466" s="55">
        <v>0</v>
      </c>
      <c r="R466" s="55">
        <v>0</v>
      </c>
      <c r="S466" s="112">
        <f t="shared" si="21"/>
        <v>3082.0982751710362</v>
      </c>
      <c r="T466" s="51" t="s">
        <v>807</v>
      </c>
      <c r="U466" s="51">
        <v>2022</v>
      </c>
      <c r="V466" s="57">
        <v>0</v>
      </c>
      <c r="W466" s="57">
        <v>0</v>
      </c>
      <c r="X466" s="112">
        <f t="shared" si="22"/>
        <v>0</v>
      </c>
      <c r="Y466" s="55">
        <f t="shared" si="23"/>
        <v>3082.0982751710362</v>
      </c>
      <c r="Z466" s="3"/>
    </row>
    <row r="467" spans="1:26" x14ac:dyDescent="0.3">
      <c r="A467" s="60" t="s">
        <v>27</v>
      </c>
      <c r="B467" s="60">
        <v>601460</v>
      </c>
      <c r="C467" s="60" t="s">
        <v>534</v>
      </c>
      <c r="D467" s="62" t="s">
        <v>535</v>
      </c>
      <c r="E467" s="60">
        <v>161057</v>
      </c>
      <c r="F467" s="60" t="s">
        <v>537</v>
      </c>
      <c r="G467" s="60">
        <v>1340</v>
      </c>
      <c r="H467" s="60" t="s">
        <v>87</v>
      </c>
      <c r="I467" s="54">
        <v>0</v>
      </c>
      <c r="J467" s="55">
        <v>0</v>
      </c>
      <c r="K467" s="56">
        <v>0</v>
      </c>
      <c r="L467" s="55">
        <v>0</v>
      </c>
      <c r="M467" s="55">
        <v>347.58817380067268</v>
      </c>
      <c r="N467" s="55">
        <v>567.17595175353517</v>
      </c>
      <c r="O467" s="55">
        <v>1735.3796691000002</v>
      </c>
      <c r="P467" s="55">
        <v>0</v>
      </c>
      <c r="Q467" s="55">
        <v>0</v>
      </c>
      <c r="R467" s="55">
        <v>0</v>
      </c>
      <c r="S467" s="112">
        <f t="shared" si="21"/>
        <v>2650.1437946542082</v>
      </c>
      <c r="T467" s="51" t="s">
        <v>247</v>
      </c>
      <c r="U467" s="51">
        <v>1900</v>
      </c>
      <c r="V467" s="55">
        <v>0</v>
      </c>
      <c r="W467" s="55">
        <v>0</v>
      </c>
      <c r="X467" s="112">
        <f t="shared" si="22"/>
        <v>0</v>
      </c>
      <c r="Y467" s="55">
        <f t="shared" si="23"/>
        <v>2650.1437946542082</v>
      </c>
      <c r="Z467" s="3"/>
    </row>
    <row r="468" spans="1:26" x14ac:dyDescent="0.3">
      <c r="A468" s="60" t="s">
        <v>27</v>
      </c>
      <c r="B468" s="60">
        <v>601460</v>
      </c>
      <c r="C468" s="60" t="s">
        <v>534</v>
      </c>
      <c r="D468" s="62" t="s">
        <v>535</v>
      </c>
      <c r="E468" s="60" t="s">
        <v>538</v>
      </c>
      <c r="F468" s="60" t="s">
        <v>539</v>
      </c>
      <c r="G468" s="60">
        <v>1257</v>
      </c>
      <c r="H468" s="60" t="s">
        <v>87</v>
      </c>
      <c r="I468" s="54">
        <v>0</v>
      </c>
      <c r="J468" s="55">
        <v>0</v>
      </c>
      <c r="K468" s="56">
        <v>0</v>
      </c>
      <c r="L468" s="55">
        <v>0</v>
      </c>
      <c r="M468" s="55">
        <v>814.60007225876257</v>
      </c>
      <c r="N468" s="55">
        <v>119.00304276335841</v>
      </c>
      <c r="O468" s="55">
        <v>1735.3796691000002</v>
      </c>
      <c r="P468" s="55">
        <v>0</v>
      </c>
      <c r="Q468" s="55">
        <v>0</v>
      </c>
      <c r="R468" s="55">
        <v>0</v>
      </c>
      <c r="S468" s="112">
        <f t="shared" si="21"/>
        <v>2668.9827841221213</v>
      </c>
      <c r="T468" s="51" t="s">
        <v>247</v>
      </c>
      <c r="U468" s="51">
        <v>1900</v>
      </c>
      <c r="V468" s="55">
        <v>0</v>
      </c>
      <c r="W468" s="55">
        <v>0</v>
      </c>
      <c r="X468" s="112">
        <f t="shared" si="22"/>
        <v>0</v>
      </c>
      <c r="Y468" s="55">
        <f t="shared" si="23"/>
        <v>2668.9827841221213</v>
      </c>
      <c r="Z468" s="3"/>
    </row>
    <row r="469" spans="1:26" x14ac:dyDescent="0.3">
      <c r="A469" s="60" t="s">
        <v>27</v>
      </c>
      <c r="B469" s="60">
        <v>601473</v>
      </c>
      <c r="C469" s="60" t="s">
        <v>540</v>
      </c>
      <c r="D469" s="62" t="s">
        <v>541</v>
      </c>
      <c r="E469" s="60">
        <v>141019</v>
      </c>
      <c r="F469" s="60" t="s">
        <v>542</v>
      </c>
      <c r="G469" s="60">
        <v>1020</v>
      </c>
      <c r="H469" s="60" t="s">
        <v>50</v>
      </c>
      <c r="I469" s="54">
        <v>5823</v>
      </c>
      <c r="J469" s="55">
        <v>3786.2829143999993</v>
      </c>
      <c r="K469" s="56">
        <v>0.63104715239999987</v>
      </c>
      <c r="L469" s="55">
        <v>0</v>
      </c>
      <c r="M469" s="55">
        <v>0</v>
      </c>
      <c r="N469" s="55">
        <v>0</v>
      </c>
      <c r="O469" s="55">
        <v>1735.3796691000002</v>
      </c>
      <c r="P469" s="55">
        <v>0</v>
      </c>
      <c r="Q469" s="55">
        <v>0</v>
      </c>
      <c r="R469" s="55">
        <v>179.21537193071237</v>
      </c>
      <c r="S469" s="112">
        <f t="shared" si="21"/>
        <v>5700.8779554307121</v>
      </c>
      <c r="T469" s="51" t="s">
        <v>81</v>
      </c>
      <c r="U469" s="51">
        <v>2023</v>
      </c>
      <c r="V469" s="55">
        <v>2129.9760000000001</v>
      </c>
      <c r="W469" s="55">
        <v>0</v>
      </c>
      <c r="X469" s="112">
        <f t="shared" si="22"/>
        <v>2129.9760000000001</v>
      </c>
      <c r="Y469" s="55">
        <f t="shared" si="23"/>
        <v>7830.8539554307117</v>
      </c>
      <c r="Z469" s="3"/>
    </row>
    <row r="470" spans="1:26" x14ac:dyDescent="0.3">
      <c r="A470" s="60" t="s">
        <v>27</v>
      </c>
      <c r="B470" s="60">
        <v>601476</v>
      </c>
      <c r="C470" s="60" t="s">
        <v>543</v>
      </c>
      <c r="D470" s="62" t="s">
        <v>544</v>
      </c>
      <c r="E470" s="60">
        <v>151050</v>
      </c>
      <c r="F470" s="60" t="s">
        <v>545</v>
      </c>
      <c r="G470" s="60">
        <v>1035</v>
      </c>
      <c r="H470" s="60" t="s">
        <v>50</v>
      </c>
      <c r="I470" s="54">
        <v>10935</v>
      </c>
      <c r="J470" s="55">
        <v>5427.0055106400005</v>
      </c>
      <c r="K470" s="56">
        <v>0.90450091844000002</v>
      </c>
      <c r="L470" s="55">
        <v>4463.7120325014002</v>
      </c>
      <c r="M470" s="55">
        <v>0</v>
      </c>
      <c r="N470" s="55">
        <v>0</v>
      </c>
      <c r="O470" s="55">
        <v>1735.3796691000002</v>
      </c>
      <c r="P470" s="55">
        <v>0</v>
      </c>
      <c r="Q470" s="55">
        <v>1616.3300000000002</v>
      </c>
      <c r="R470" s="55">
        <v>0</v>
      </c>
      <c r="S470" s="112">
        <f t="shared" si="21"/>
        <v>13242.4272122414</v>
      </c>
      <c r="T470" s="51" t="s">
        <v>247</v>
      </c>
      <c r="U470" s="51">
        <v>1900</v>
      </c>
      <c r="V470" s="55">
        <v>0</v>
      </c>
      <c r="W470" s="55">
        <v>0</v>
      </c>
      <c r="X470" s="112">
        <f t="shared" si="22"/>
        <v>0</v>
      </c>
      <c r="Y470" s="55">
        <f t="shared" si="23"/>
        <v>13242.4272122414</v>
      </c>
      <c r="Z470" s="3"/>
    </row>
    <row r="471" spans="1:26" x14ac:dyDescent="0.3">
      <c r="A471" s="60" t="s">
        <v>27</v>
      </c>
      <c r="B471" s="60">
        <v>601476</v>
      </c>
      <c r="C471" s="60" t="s">
        <v>543</v>
      </c>
      <c r="D471" s="62" t="s">
        <v>544</v>
      </c>
      <c r="E471" s="60">
        <v>161042</v>
      </c>
      <c r="F471" s="60" t="s">
        <v>546</v>
      </c>
      <c r="G471" s="60">
        <v>1024</v>
      </c>
      <c r="H471" s="60" t="s">
        <v>50</v>
      </c>
      <c r="I471" s="54">
        <v>12625</v>
      </c>
      <c r="J471" s="55">
        <v>3912.4923448799996</v>
      </c>
      <c r="K471" s="56">
        <v>0.65208205747999992</v>
      </c>
      <c r="L471" s="55">
        <v>4320.0436308049993</v>
      </c>
      <c r="M471" s="55">
        <v>0</v>
      </c>
      <c r="N471" s="55">
        <v>0</v>
      </c>
      <c r="O471" s="55">
        <v>1735.3796691000002</v>
      </c>
      <c r="P471" s="55">
        <v>0</v>
      </c>
      <c r="Q471" s="55">
        <v>1791.16</v>
      </c>
      <c r="R471" s="55">
        <v>222.97117180268452</v>
      </c>
      <c r="S471" s="112">
        <f t="shared" si="21"/>
        <v>11982.046816587685</v>
      </c>
      <c r="T471" s="51" t="s">
        <v>81</v>
      </c>
      <c r="U471" s="51">
        <v>2025</v>
      </c>
      <c r="V471" s="55">
        <v>2650.0140000000001</v>
      </c>
      <c r="W471" s="55">
        <v>0</v>
      </c>
      <c r="X471" s="112">
        <f t="shared" si="22"/>
        <v>2650.0140000000001</v>
      </c>
      <c r="Y471" s="55">
        <f t="shared" si="23"/>
        <v>14632.060816587684</v>
      </c>
      <c r="Z471" s="3"/>
    </row>
    <row r="472" spans="1:26" x14ac:dyDescent="0.3">
      <c r="A472" s="60" t="s">
        <v>27</v>
      </c>
      <c r="B472" s="60">
        <v>601476</v>
      </c>
      <c r="C472" s="60" t="s">
        <v>543</v>
      </c>
      <c r="D472" s="61" t="s">
        <v>544</v>
      </c>
      <c r="E472" s="60">
        <v>181001</v>
      </c>
      <c r="F472" s="60" t="s">
        <v>547</v>
      </c>
      <c r="G472" s="60">
        <v>1024</v>
      </c>
      <c r="H472" s="60" t="s">
        <v>50</v>
      </c>
      <c r="I472" s="54">
        <v>7003</v>
      </c>
      <c r="J472" s="55">
        <v>3912.4923448799996</v>
      </c>
      <c r="K472" s="56">
        <v>0.65208205747999992</v>
      </c>
      <c r="L472" s="55">
        <v>654.03830365243994</v>
      </c>
      <c r="M472" s="55">
        <v>0</v>
      </c>
      <c r="N472" s="55">
        <v>0</v>
      </c>
      <c r="O472" s="55">
        <v>1735.3796691000002</v>
      </c>
      <c r="P472" s="55">
        <v>0</v>
      </c>
      <c r="Q472" s="55">
        <v>774.22</v>
      </c>
      <c r="R472" s="55">
        <v>371.79329352292524</v>
      </c>
      <c r="S472" s="112">
        <f t="shared" si="21"/>
        <v>7447.9236111553646</v>
      </c>
      <c r="T472" s="51" t="s">
        <v>81</v>
      </c>
      <c r="U472" s="51">
        <v>2024</v>
      </c>
      <c r="V472" s="55">
        <v>4418.7660000000005</v>
      </c>
      <c r="W472" s="55">
        <v>0</v>
      </c>
      <c r="X472" s="112">
        <f t="shared" si="22"/>
        <v>4418.7660000000005</v>
      </c>
      <c r="Y472" s="55">
        <f t="shared" si="23"/>
        <v>11866.689611155365</v>
      </c>
      <c r="Z472" s="3"/>
    </row>
    <row r="473" spans="1:26" x14ac:dyDescent="0.3">
      <c r="A473" s="60" t="s">
        <v>27</v>
      </c>
      <c r="B473" s="60">
        <v>601476</v>
      </c>
      <c r="C473" s="60" t="s">
        <v>543</v>
      </c>
      <c r="D473" s="61" t="s">
        <v>544</v>
      </c>
      <c r="E473" s="60">
        <v>201035</v>
      </c>
      <c r="F473" s="60" t="s">
        <v>548</v>
      </c>
      <c r="G473" s="60">
        <v>1024</v>
      </c>
      <c r="H473" s="60" t="s">
        <v>50</v>
      </c>
      <c r="I473" s="54">
        <v>820</v>
      </c>
      <c r="J473" s="55">
        <v>3912.4923448799996</v>
      </c>
      <c r="K473" s="56">
        <v>0.65208205747999992</v>
      </c>
      <c r="L473" s="55">
        <v>0</v>
      </c>
      <c r="M473" s="55">
        <v>0</v>
      </c>
      <c r="N473" s="55">
        <v>0</v>
      </c>
      <c r="O473" s="55">
        <v>1735.3796691000002</v>
      </c>
      <c r="P473" s="55">
        <v>153.44626112926767</v>
      </c>
      <c r="Q473" s="55">
        <v>660.96</v>
      </c>
      <c r="R473" s="55">
        <v>222.97117180268452</v>
      </c>
      <c r="S473" s="112">
        <f t="shared" si="21"/>
        <v>6685.249446911952</v>
      </c>
      <c r="T473" s="51" t="s">
        <v>81</v>
      </c>
      <c r="U473" s="51">
        <v>2030</v>
      </c>
      <c r="V473" s="55">
        <v>2650.0140000000001</v>
      </c>
      <c r="W473" s="55">
        <v>118.57192373165256</v>
      </c>
      <c r="X473" s="112">
        <f t="shared" si="22"/>
        <v>2768.5859237316527</v>
      </c>
      <c r="Y473" s="55">
        <f t="shared" si="23"/>
        <v>9453.8353706436046</v>
      </c>
      <c r="Z473" s="3"/>
    </row>
    <row r="474" spans="1:26" x14ac:dyDescent="0.3">
      <c r="A474" s="60" t="s">
        <v>27</v>
      </c>
      <c r="B474" s="60">
        <v>601476</v>
      </c>
      <c r="C474" s="60" t="s">
        <v>543</v>
      </c>
      <c r="D474" s="62" t="s">
        <v>544</v>
      </c>
      <c r="E474" s="60">
        <v>221040</v>
      </c>
      <c r="F474" s="60" t="s">
        <v>549</v>
      </c>
      <c r="G474" s="60">
        <v>1024</v>
      </c>
      <c r="H474" s="60" t="s">
        <v>50</v>
      </c>
      <c r="I474" s="54">
        <v>5471</v>
      </c>
      <c r="J474" s="55">
        <v>3912.4923448799996</v>
      </c>
      <c r="K474" s="56">
        <v>0.65208205747999992</v>
      </c>
      <c r="L474" s="55">
        <v>0</v>
      </c>
      <c r="M474" s="55">
        <v>0</v>
      </c>
      <c r="N474" s="55">
        <v>0</v>
      </c>
      <c r="O474" s="55">
        <v>1735.3796691000002</v>
      </c>
      <c r="P474" s="55">
        <v>0</v>
      </c>
      <c r="Q474" s="55">
        <v>0</v>
      </c>
      <c r="R474" s="55">
        <v>222.97117180268452</v>
      </c>
      <c r="S474" s="112">
        <f t="shared" si="21"/>
        <v>5870.8431857826845</v>
      </c>
      <c r="T474" s="51" t="s">
        <v>81</v>
      </c>
      <c r="U474" s="51">
        <v>2033</v>
      </c>
      <c r="V474" s="55">
        <v>2650.0140000000001</v>
      </c>
      <c r="W474" s="55">
        <v>49.593715552083019</v>
      </c>
      <c r="X474" s="112">
        <f t="shared" si="22"/>
        <v>2699.6077155520829</v>
      </c>
      <c r="Y474" s="55">
        <f t="shared" si="23"/>
        <v>8570.450901334767</v>
      </c>
      <c r="Z474" s="3"/>
    </row>
    <row r="475" spans="1:26" x14ac:dyDescent="0.3">
      <c r="A475" s="60" t="s">
        <v>27</v>
      </c>
      <c r="B475" s="60">
        <v>601476</v>
      </c>
      <c r="C475" s="60" t="s">
        <v>543</v>
      </c>
      <c r="D475" s="62" t="s">
        <v>544</v>
      </c>
      <c r="E475" s="60">
        <v>221041</v>
      </c>
      <c r="F475" s="60" t="s">
        <v>550</v>
      </c>
      <c r="G475" s="60">
        <v>1024</v>
      </c>
      <c r="H475" s="60" t="s">
        <v>50</v>
      </c>
      <c r="I475" s="54">
        <v>4585</v>
      </c>
      <c r="J475" s="55">
        <v>3912.4923448799996</v>
      </c>
      <c r="K475" s="56">
        <v>0.65208205747999992</v>
      </c>
      <c r="L475" s="55">
        <v>0</v>
      </c>
      <c r="M475" s="55">
        <v>0</v>
      </c>
      <c r="N475" s="55">
        <v>0</v>
      </c>
      <c r="O475" s="55">
        <v>1735.3796691000002</v>
      </c>
      <c r="P475" s="55">
        <v>0</v>
      </c>
      <c r="Q475" s="55">
        <v>508.32</v>
      </c>
      <c r="R475" s="55">
        <v>222.97117180268452</v>
      </c>
      <c r="S475" s="112">
        <f t="shared" si="21"/>
        <v>6379.1631857826851</v>
      </c>
      <c r="T475" s="51" t="s">
        <v>81</v>
      </c>
      <c r="U475" s="51">
        <v>2033</v>
      </c>
      <c r="V475" s="57">
        <v>2650.0140000000001</v>
      </c>
      <c r="W475" s="55">
        <v>68.568702372010449</v>
      </c>
      <c r="X475" s="112">
        <f t="shared" si="22"/>
        <v>2718.5827023720108</v>
      </c>
      <c r="Y475" s="55">
        <f t="shared" si="23"/>
        <v>9097.7458881546954</v>
      </c>
      <c r="Z475" s="3"/>
    </row>
    <row r="476" spans="1:26" x14ac:dyDescent="0.3">
      <c r="A476" s="60" t="s">
        <v>27</v>
      </c>
      <c r="B476" s="60">
        <v>601476</v>
      </c>
      <c r="C476" s="60" t="s">
        <v>543</v>
      </c>
      <c r="D476" s="62" t="s">
        <v>544</v>
      </c>
      <c r="E476" s="60">
        <v>221042</v>
      </c>
      <c r="F476" s="60" t="s">
        <v>551</v>
      </c>
      <c r="G476" s="60">
        <v>1024</v>
      </c>
      <c r="H476" s="60" t="s">
        <v>50</v>
      </c>
      <c r="I476" s="54">
        <v>9896</v>
      </c>
      <c r="J476" s="55">
        <v>3912.4923448799996</v>
      </c>
      <c r="K476" s="56">
        <v>0.65208205747999992</v>
      </c>
      <c r="L476" s="55">
        <v>2540.5116959420798</v>
      </c>
      <c r="M476" s="55">
        <v>0</v>
      </c>
      <c r="N476" s="55">
        <v>0</v>
      </c>
      <c r="O476" s="55">
        <v>1735.3796691000002</v>
      </c>
      <c r="P476" s="55">
        <v>0</v>
      </c>
      <c r="Q476" s="55">
        <v>489.4</v>
      </c>
      <c r="R476" s="55">
        <v>222.97117180268452</v>
      </c>
      <c r="S476" s="112">
        <f t="shared" si="21"/>
        <v>8900.7548817247643</v>
      </c>
      <c r="T476" s="51" t="s">
        <v>81</v>
      </c>
      <c r="U476" s="51">
        <v>2033</v>
      </c>
      <c r="V476" s="57">
        <v>2650.0140000000001</v>
      </c>
      <c r="W476" s="55">
        <v>62.099956865217003</v>
      </c>
      <c r="X476" s="112">
        <f t="shared" si="22"/>
        <v>2712.113956865217</v>
      </c>
      <c r="Y476" s="55">
        <f t="shared" si="23"/>
        <v>11612.86883858998</v>
      </c>
      <c r="Z476" s="3"/>
    </row>
    <row r="477" spans="1:26" x14ac:dyDescent="0.3">
      <c r="A477" s="60" t="s">
        <v>27</v>
      </c>
      <c r="B477" s="60">
        <v>601480</v>
      </c>
      <c r="C477" s="60" t="s">
        <v>552</v>
      </c>
      <c r="D477" s="62" t="s">
        <v>553</v>
      </c>
      <c r="E477" s="60">
        <v>141068</v>
      </c>
      <c r="F477" s="60" t="s">
        <v>554</v>
      </c>
      <c r="G477" s="60">
        <v>1035</v>
      </c>
      <c r="H477" s="60" t="s">
        <v>50</v>
      </c>
      <c r="I477" s="54">
        <v>12476</v>
      </c>
      <c r="J477" s="55">
        <v>5427.0055106400005</v>
      </c>
      <c r="K477" s="56">
        <v>0.90450091844000002</v>
      </c>
      <c r="L477" s="55">
        <v>5857.5479478174402</v>
      </c>
      <c r="M477" s="55">
        <v>0</v>
      </c>
      <c r="N477" s="55">
        <v>0</v>
      </c>
      <c r="O477" s="55">
        <v>1735.3796691000002</v>
      </c>
      <c r="P477" s="55">
        <v>3785.3455991078417</v>
      </c>
      <c r="Q477" s="55">
        <v>734.40000000000009</v>
      </c>
      <c r="R477" s="55">
        <v>0</v>
      </c>
      <c r="S477" s="112">
        <f t="shared" si="21"/>
        <v>17539.678726665283</v>
      </c>
      <c r="T477" s="51" t="s">
        <v>247</v>
      </c>
      <c r="U477" s="51">
        <v>2033</v>
      </c>
      <c r="V477" s="57">
        <v>0</v>
      </c>
      <c r="W477" s="55">
        <v>116.08702874066391</v>
      </c>
      <c r="X477" s="112">
        <f t="shared" si="22"/>
        <v>116.08702874066391</v>
      </c>
      <c r="Y477" s="55">
        <f t="shared" si="23"/>
        <v>17655.765755405948</v>
      </c>
      <c r="Z477" s="3"/>
    </row>
    <row r="478" spans="1:26" x14ac:dyDescent="0.3">
      <c r="A478" s="60" t="s">
        <v>27</v>
      </c>
      <c r="B478" s="60">
        <v>601480</v>
      </c>
      <c r="C478" s="60" t="s">
        <v>552</v>
      </c>
      <c r="D478" s="70" t="s">
        <v>553</v>
      </c>
      <c r="E478" s="60">
        <v>141069</v>
      </c>
      <c r="F478" s="60" t="s">
        <v>555</v>
      </c>
      <c r="G478" s="60">
        <v>1035</v>
      </c>
      <c r="H478" s="60" t="s">
        <v>50</v>
      </c>
      <c r="I478" s="54">
        <v>2641</v>
      </c>
      <c r="J478" s="55">
        <v>5427.0055106400005</v>
      </c>
      <c r="K478" s="56">
        <v>0.90450091844000002</v>
      </c>
      <c r="L478" s="55">
        <v>0</v>
      </c>
      <c r="M478" s="55">
        <v>0</v>
      </c>
      <c r="N478" s="55">
        <v>0</v>
      </c>
      <c r="O478" s="55">
        <v>1735.3796691000002</v>
      </c>
      <c r="P478" s="55">
        <v>0</v>
      </c>
      <c r="Q478" s="55">
        <v>0</v>
      </c>
      <c r="R478" s="55">
        <v>0</v>
      </c>
      <c r="S478" s="112">
        <f t="shared" si="21"/>
        <v>7162.3851797400002</v>
      </c>
      <c r="T478" s="51" t="s">
        <v>247</v>
      </c>
      <c r="U478" s="51">
        <v>1900</v>
      </c>
      <c r="V478" s="57">
        <v>0</v>
      </c>
      <c r="W478" s="55">
        <v>0</v>
      </c>
      <c r="X478" s="112">
        <f t="shared" si="22"/>
        <v>0</v>
      </c>
      <c r="Y478" s="55">
        <f t="shared" si="23"/>
        <v>7162.3851797400002</v>
      </c>
      <c r="Z478" s="3"/>
    </row>
    <row r="479" spans="1:26" x14ac:dyDescent="0.3">
      <c r="A479" s="60" t="s">
        <v>27</v>
      </c>
      <c r="B479" s="60">
        <v>601484</v>
      </c>
      <c r="C479" s="60" t="s">
        <v>556</v>
      </c>
      <c r="D479" s="61" t="s">
        <v>557</v>
      </c>
      <c r="E479" s="60">
        <v>211023</v>
      </c>
      <c r="F479" s="60" t="s">
        <v>558</v>
      </c>
      <c r="G479" s="60">
        <v>1212</v>
      </c>
      <c r="H479" s="60" t="s">
        <v>50</v>
      </c>
      <c r="I479" s="54">
        <v>2264</v>
      </c>
      <c r="J479" s="55">
        <v>4606.6442125200001</v>
      </c>
      <c r="K479" s="56">
        <v>0.76777403542</v>
      </c>
      <c r="L479" s="55">
        <v>0</v>
      </c>
      <c r="M479" s="55">
        <v>0</v>
      </c>
      <c r="N479" s="55">
        <v>0</v>
      </c>
      <c r="O479" s="55">
        <v>1735.3796691000002</v>
      </c>
      <c r="P479" s="55">
        <v>0</v>
      </c>
      <c r="Q479" s="55">
        <v>0</v>
      </c>
      <c r="R479" s="55">
        <v>301.5744051056285</v>
      </c>
      <c r="S479" s="112">
        <f t="shared" si="21"/>
        <v>6643.5982867256289</v>
      </c>
      <c r="T479" s="51" t="s">
        <v>81</v>
      </c>
      <c r="U479" s="51">
        <v>2032</v>
      </c>
      <c r="V479" s="55">
        <v>3584.2139999999999</v>
      </c>
      <c r="W479" s="55">
        <v>70.513569673041374</v>
      </c>
      <c r="X479" s="112">
        <f t="shared" si="22"/>
        <v>3654.7275696730412</v>
      </c>
      <c r="Y479" s="55">
        <f t="shared" si="23"/>
        <v>10298.325856398671</v>
      </c>
      <c r="Z479" s="3"/>
    </row>
    <row r="480" spans="1:26" x14ac:dyDescent="0.3">
      <c r="A480" s="60" t="s">
        <v>27</v>
      </c>
      <c r="B480" s="60">
        <v>601486</v>
      </c>
      <c r="C480" s="60" t="s">
        <v>559</v>
      </c>
      <c r="D480" s="61" t="s">
        <v>560</v>
      </c>
      <c r="E480" s="60">
        <v>151037</v>
      </c>
      <c r="F480" s="60" t="s">
        <v>561</v>
      </c>
      <c r="G480" s="60">
        <v>1302</v>
      </c>
      <c r="H480" s="60" t="s">
        <v>87</v>
      </c>
      <c r="I480" s="54">
        <v>0</v>
      </c>
      <c r="J480" s="55">
        <v>0</v>
      </c>
      <c r="K480" s="56">
        <v>0</v>
      </c>
      <c r="L480" s="55">
        <v>0</v>
      </c>
      <c r="M480" s="55">
        <v>11636.56448277165</v>
      </c>
      <c r="N480" s="55">
        <v>5403.1511943021915</v>
      </c>
      <c r="O480" s="55">
        <v>1735.3796691000002</v>
      </c>
      <c r="P480" s="55">
        <v>0</v>
      </c>
      <c r="Q480" s="55">
        <v>116.95</v>
      </c>
      <c r="R480" s="55">
        <v>1747.0878655467691</v>
      </c>
      <c r="S480" s="112">
        <f t="shared" si="21"/>
        <v>20639.133211720608</v>
      </c>
      <c r="T480" s="51" t="s">
        <v>81</v>
      </c>
      <c r="U480" s="51">
        <v>2023</v>
      </c>
      <c r="V480" s="55">
        <v>20764.152000000002</v>
      </c>
      <c r="W480" s="55">
        <v>0</v>
      </c>
      <c r="X480" s="112">
        <f t="shared" si="22"/>
        <v>20764.152000000002</v>
      </c>
      <c r="Y480" s="55">
        <f t="shared" si="23"/>
        <v>41403.285211720606</v>
      </c>
      <c r="Z480" s="3"/>
    </row>
    <row r="481" spans="1:26" x14ac:dyDescent="0.3">
      <c r="A481" s="60" t="s">
        <v>27</v>
      </c>
      <c r="B481" s="60">
        <v>601486</v>
      </c>
      <c r="C481" s="60" t="s">
        <v>559</v>
      </c>
      <c r="D481" s="61" t="s">
        <v>560</v>
      </c>
      <c r="E481" s="60">
        <v>151055</v>
      </c>
      <c r="F481" s="60" t="s">
        <v>562</v>
      </c>
      <c r="G481" s="60">
        <v>1035</v>
      </c>
      <c r="H481" s="60" t="s">
        <v>50</v>
      </c>
      <c r="I481" s="54">
        <v>8191</v>
      </c>
      <c r="J481" s="55">
        <v>5427.0055106400005</v>
      </c>
      <c r="K481" s="56">
        <v>0.90450091844000002</v>
      </c>
      <c r="L481" s="55">
        <v>1981.76151230204</v>
      </c>
      <c r="M481" s="55">
        <v>0</v>
      </c>
      <c r="N481" s="55">
        <v>0</v>
      </c>
      <c r="O481" s="55">
        <v>1735.3796691000002</v>
      </c>
      <c r="P481" s="55">
        <v>0</v>
      </c>
      <c r="Q481" s="55">
        <v>709.11</v>
      </c>
      <c r="R481" s="55">
        <v>0</v>
      </c>
      <c r="S481" s="112">
        <f t="shared" si="21"/>
        <v>9853.2566920420395</v>
      </c>
      <c r="T481" s="51" t="s">
        <v>247</v>
      </c>
      <c r="U481" s="51">
        <v>1900</v>
      </c>
      <c r="V481" s="55">
        <v>0</v>
      </c>
      <c r="W481" s="55">
        <v>0</v>
      </c>
      <c r="X481" s="112">
        <f t="shared" si="22"/>
        <v>0</v>
      </c>
      <c r="Y481" s="55">
        <f t="shared" si="23"/>
        <v>9853.2566920420395</v>
      </c>
      <c r="Z481" s="3"/>
    </row>
    <row r="482" spans="1:26" x14ac:dyDescent="0.3">
      <c r="A482" s="60" t="s">
        <v>27</v>
      </c>
      <c r="B482" s="60">
        <v>601486</v>
      </c>
      <c r="C482" s="60" t="s">
        <v>559</v>
      </c>
      <c r="D482" s="61" t="s">
        <v>560</v>
      </c>
      <c r="E482" s="60">
        <v>171061</v>
      </c>
      <c r="F482" s="60" t="s">
        <v>564</v>
      </c>
      <c r="G482" s="60">
        <v>1302</v>
      </c>
      <c r="H482" s="60" t="s">
        <v>87</v>
      </c>
      <c r="I482" s="54">
        <v>0</v>
      </c>
      <c r="J482" s="55">
        <v>0</v>
      </c>
      <c r="K482" s="56">
        <v>0</v>
      </c>
      <c r="L482" s="55">
        <v>0</v>
      </c>
      <c r="M482" s="55">
        <v>4614.9069098909504</v>
      </c>
      <c r="N482" s="55">
        <v>8813.3637325155123</v>
      </c>
      <c r="O482" s="55">
        <v>1735.3796691000002</v>
      </c>
      <c r="P482" s="55">
        <v>0</v>
      </c>
      <c r="Q482" s="55">
        <v>559.13</v>
      </c>
      <c r="R482" s="55">
        <v>1310.0538883824001</v>
      </c>
      <c r="S482" s="112">
        <f t="shared" si="21"/>
        <v>17032.834199888865</v>
      </c>
      <c r="T482" s="51" t="s">
        <v>81</v>
      </c>
      <c r="U482" s="51">
        <v>2026</v>
      </c>
      <c r="V482" s="55">
        <v>15570</v>
      </c>
      <c r="W482" s="55">
        <v>3071.0268000000001</v>
      </c>
      <c r="X482" s="112">
        <f t="shared" si="22"/>
        <v>18641.0268</v>
      </c>
      <c r="Y482" s="55">
        <f t="shared" si="23"/>
        <v>35673.860999888864</v>
      </c>
      <c r="Z482" s="3"/>
    </row>
    <row r="483" spans="1:26" x14ac:dyDescent="0.3">
      <c r="A483" s="60" t="s">
        <v>27</v>
      </c>
      <c r="B483" s="60">
        <v>601486</v>
      </c>
      <c r="C483" s="60" t="s">
        <v>559</v>
      </c>
      <c r="D483" s="62" t="s">
        <v>560</v>
      </c>
      <c r="E483" s="60">
        <v>181015</v>
      </c>
      <c r="F483" s="60" t="s">
        <v>565</v>
      </c>
      <c r="G483" s="60">
        <v>1302</v>
      </c>
      <c r="H483" s="60" t="s">
        <v>87</v>
      </c>
      <c r="I483" s="54">
        <v>0</v>
      </c>
      <c r="J483" s="55">
        <v>0</v>
      </c>
      <c r="K483" s="56">
        <v>0</v>
      </c>
      <c r="L483" s="55">
        <v>0</v>
      </c>
      <c r="M483" s="55">
        <v>24496.055465902711</v>
      </c>
      <c r="N483" s="55">
        <v>14116.234768047592</v>
      </c>
      <c r="O483" s="55">
        <v>1735.3796691000002</v>
      </c>
      <c r="P483" s="55">
        <v>117.91133749933199</v>
      </c>
      <c r="Q483" s="55">
        <v>3777.11</v>
      </c>
      <c r="R483" s="55">
        <v>2893.3850178813691</v>
      </c>
      <c r="S483" s="112">
        <f t="shared" si="21"/>
        <v>47136.076258431007</v>
      </c>
      <c r="T483" s="51" t="s">
        <v>81</v>
      </c>
      <c r="U483" s="51">
        <v>2026</v>
      </c>
      <c r="V483" s="55">
        <v>34387.902000000002</v>
      </c>
      <c r="W483" s="55">
        <v>0</v>
      </c>
      <c r="X483" s="112">
        <f t="shared" si="22"/>
        <v>34387.902000000002</v>
      </c>
      <c r="Y483" s="55">
        <f t="shared" si="23"/>
        <v>81523.978258431016</v>
      </c>
      <c r="Z483" s="3"/>
    </row>
    <row r="484" spans="1:26" x14ac:dyDescent="0.3">
      <c r="A484" s="60" t="s">
        <v>27</v>
      </c>
      <c r="B484" s="60">
        <v>601486</v>
      </c>
      <c r="C484" s="60" t="s">
        <v>559</v>
      </c>
      <c r="D484" s="62" t="s">
        <v>560</v>
      </c>
      <c r="E484" s="60">
        <v>191003</v>
      </c>
      <c r="F484" s="60" t="s">
        <v>566</v>
      </c>
      <c r="G484" s="60">
        <v>1248</v>
      </c>
      <c r="H484" s="60" t="s">
        <v>50</v>
      </c>
      <c r="I484" s="54">
        <v>8680</v>
      </c>
      <c r="J484" s="55">
        <v>4732.8536430000013</v>
      </c>
      <c r="K484" s="56">
        <v>0.78880894050000017</v>
      </c>
      <c r="L484" s="55">
        <v>2114.0079605400006</v>
      </c>
      <c r="M484" s="55">
        <v>0</v>
      </c>
      <c r="N484" s="55">
        <v>0</v>
      </c>
      <c r="O484" s="55">
        <v>1735.3796691000002</v>
      </c>
      <c r="P484" s="55">
        <v>0</v>
      </c>
      <c r="Q484" s="55">
        <v>598.23</v>
      </c>
      <c r="R484" s="55">
        <v>764.80946003764518</v>
      </c>
      <c r="S484" s="112">
        <f t="shared" si="21"/>
        <v>9945.2807326776474</v>
      </c>
      <c r="T484" s="51" t="s">
        <v>81</v>
      </c>
      <c r="U484" s="51">
        <v>2024</v>
      </c>
      <c r="V484" s="55">
        <v>9089.7659999999996</v>
      </c>
      <c r="W484" s="55">
        <v>0</v>
      </c>
      <c r="X484" s="112">
        <f t="shared" si="22"/>
        <v>9089.7659999999996</v>
      </c>
      <c r="Y484" s="55">
        <f t="shared" si="23"/>
        <v>19035.046732677649</v>
      </c>
      <c r="Z484" s="3"/>
    </row>
    <row r="485" spans="1:26" x14ac:dyDescent="0.3">
      <c r="A485" s="60" t="s">
        <v>27</v>
      </c>
      <c r="B485" s="60">
        <v>601486</v>
      </c>
      <c r="C485" s="60" t="s">
        <v>559</v>
      </c>
      <c r="D485" s="62" t="s">
        <v>560</v>
      </c>
      <c r="E485" s="60">
        <v>221021</v>
      </c>
      <c r="F485" s="60" t="s">
        <v>567</v>
      </c>
      <c r="G485" s="60">
        <v>1035</v>
      </c>
      <c r="H485" s="60" t="s">
        <v>50</v>
      </c>
      <c r="I485" s="54">
        <v>13931</v>
      </c>
      <c r="J485" s="55">
        <v>5427.0055106400005</v>
      </c>
      <c r="K485" s="56">
        <v>0.90450091844000002</v>
      </c>
      <c r="L485" s="55">
        <v>7173.5967841476404</v>
      </c>
      <c r="M485" s="55">
        <v>0</v>
      </c>
      <c r="N485" s="55">
        <v>0</v>
      </c>
      <c r="O485" s="55">
        <v>1735.3796691000002</v>
      </c>
      <c r="P485" s="55">
        <v>0</v>
      </c>
      <c r="Q485" s="55">
        <v>1184.22</v>
      </c>
      <c r="R485" s="55">
        <v>524.02155535296004</v>
      </c>
      <c r="S485" s="112">
        <f t="shared" si="21"/>
        <v>16044.223519240601</v>
      </c>
      <c r="T485" s="51" t="s">
        <v>81</v>
      </c>
      <c r="U485" s="51">
        <v>2028</v>
      </c>
      <c r="V485" s="55">
        <v>6228</v>
      </c>
      <c r="W485" s="55">
        <v>2896.2119232936002</v>
      </c>
      <c r="X485" s="112">
        <f t="shared" si="22"/>
        <v>9124.2119232936002</v>
      </c>
      <c r="Y485" s="55">
        <f t="shared" si="23"/>
        <v>25168.435442534203</v>
      </c>
      <c r="Z485" s="3"/>
    </row>
    <row r="486" spans="1:26" x14ac:dyDescent="0.3">
      <c r="A486" s="60" t="s">
        <v>27</v>
      </c>
      <c r="B486" s="60">
        <v>601486</v>
      </c>
      <c r="C486" s="60" t="s">
        <v>559</v>
      </c>
      <c r="D486" s="62" t="s">
        <v>560</v>
      </c>
      <c r="E486" s="60">
        <v>241007</v>
      </c>
      <c r="F486" s="60" t="s">
        <v>839</v>
      </c>
      <c r="G486" s="60">
        <v>1302</v>
      </c>
      <c r="H486" s="60" t="s">
        <v>87</v>
      </c>
      <c r="I486" s="54">
        <v>0</v>
      </c>
      <c r="J486" s="55">
        <v>0</v>
      </c>
      <c r="K486" s="56">
        <v>0</v>
      </c>
      <c r="L486" s="55">
        <v>0</v>
      </c>
      <c r="M486" s="55">
        <v>0</v>
      </c>
      <c r="N486" s="55">
        <v>0</v>
      </c>
      <c r="O486" s="55">
        <v>1735.3796691000002</v>
      </c>
      <c r="P486" s="55">
        <v>0</v>
      </c>
      <c r="Q486" s="55">
        <v>0</v>
      </c>
      <c r="R486" s="55">
        <v>8692.716594120162</v>
      </c>
      <c r="S486" s="112">
        <f t="shared" si="21"/>
        <v>10428.096263220163</v>
      </c>
      <c r="T486" s="51" t="s">
        <v>81</v>
      </c>
      <c r="U486" s="51">
        <v>2031</v>
      </c>
      <c r="V486" s="55">
        <v>103313</v>
      </c>
      <c r="W486" s="55">
        <v>1000</v>
      </c>
      <c r="X486" s="112">
        <f t="shared" si="22"/>
        <v>104313</v>
      </c>
      <c r="Y486" s="55">
        <f t="shared" si="23"/>
        <v>114741.09626322016</v>
      </c>
      <c r="Z486" s="3"/>
    </row>
    <row r="487" spans="1:26" x14ac:dyDescent="0.3">
      <c r="A487" s="60" t="s">
        <v>27</v>
      </c>
      <c r="B487" s="60">
        <v>601600</v>
      </c>
      <c r="C487" s="60" t="s">
        <v>570</v>
      </c>
      <c r="D487" s="62" t="s">
        <v>571</v>
      </c>
      <c r="E487" s="60" t="s">
        <v>840</v>
      </c>
      <c r="F487" s="60"/>
      <c r="G487" s="60">
        <v>3007</v>
      </c>
      <c r="H487" s="60" t="s">
        <v>87</v>
      </c>
      <c r="I487" s="54">
        <v>0</v>
      </c>
      <c r="J487" s="55">
        <v>0</v>
      </c>
      <c r="K487" s="56">
        <v>0</v>
      </c>
      <c r="L487" s="55">
        <v>0</v>
      </c>
      <c r="M487" s="55">
        <v>0</v>
      </c>
      <c r="N487" s="55">
        <v>0</v>
      </c>
      <c r="O487" s="55">
        <v>532.183098524</v>
      </c>
      <c r="P487" s="55">
        <v>0</v>
      </c>
      <c r="Q487" s="55">
        <v>0</v>
      </c>
      <c r="R487" s="55">
        <v>0</v>
      </c>
      <c r="S487" s="112">
        <f t="shared" si="21"/>
        <v>532.183098524</v>
      </c>
      <c r="T487" s="51" t="s">
        <v>247</v>
      </c>
      <c r="U487" s="51">
        <v>1900</v>
      </c>
      <c r="V487" s="55">
        <v>0</v>
      </c>
      <c r="W487" s="55">
        <v>0</v>
      </c>
      <c r="X487" s="112">
        <f t="shared" si="22"/>
        <v>0</v>
      </c>
      <c r="Y487" s="55">
        <f t="shared" si="23"/>
        <v>532.183098524</v>
      </c>
      <c r="Z487" s="3"/>
    </row>
    <row r="488" spans="1:26" x14ac:dyDescent="0.3">
      <c r="A488" s="60" t="s">
        <v>27</v>
      </c>
      <c r="B488" s="60">
        <v>601600</v>
      </c>
      <c r="C488" s="60" t="s">
        <v>570</v>
      </c>
      <c r="D488" s="61" t="s">
        <v>571</v>
      </c>
      <c r="E488" s="60" t="s">
        <v>572</v>
      </c>
      <c r="F488" s="60" t="s">
        <v>573</v>
      </c>
      <c r="G488" s="60">
        <v>1301</v>
      </c>
      <c r="H488" s="60" t="s">
        <v>87</v>
      </c>
      <c r="I488" s="54">
        <v>0</v>
      </c>
      <c r="J488" s="55">
        <v>0</v>
      </c>
      <c r="K488" s="56">
        <v>0</v>
      </c>
      <c r="L488" s="55">
        <v>0</v>
      </c>
      <c r="M488" s="55">
        <v>3022.401166228728</v>
      </c>
      <c r="N488" s="55">
        <v>282.75187542126389</v>
      </c>
      <c r="O488" s="55">
        <v>1735.3796691000002</v>
      </c>
      <c r="P488" s="55">
        <v>0</v>
      </c>
      <c r="Q488" s="55">
        <v>0</v>
      </c>
      <c r="R488" s="55">
        <v>0</v>
      </c>
      <c r="S488" s="112">
        <f t="shared" si="21"/>
        <v>5040.5327107499925</v>
      </c>
      <c r="T488" s="51" t="s">
        <v>247</v>
      </c>
      <c r="U488" s="51">
        <v>1900</v>
      </c>
      <c r="V488" s="55">
        <v>0</v>
      </c>
      <c r="W488" s="55">
        <v>0</v>
      </c>
      <c r="X488" s="112">
        <f t="shared" si="22"/>
        <v>0</v>
      </c>
      <c r="Y488" s="55">
        <f t="shared" si="23"/>
        <v>5040.5327107499925</v>
      </c>
      <c r="Z488" s="3"/>
    </row>
    <row r="489" spans="1:26" x14ac:dyDescent="0.3">
      <c r="A489" s="60" t="s">
        <v>27</v>
      </c>
      <c r="B489" s="60">
        <v>601604</v>
      </c>
      <c r="C489" s="60" t="s">
        <v>841</v>
      </c>
      <c r="D489" s="62" t="s">
        <v>842</v>
      </c>
      <c r="E489" s="60">
        <v>151054</v>
      </c>
      <c r="F489" s="60" t="s">
        <v>581</v>
      </c>
      <c r="G489" s="60">
        <v>1257</v>
      </c>
      <c r="H489" s="60" t="s">
        <v>87</v>
      </c>
      <c r="I489" s="54">
        <v>0</v>
      </c>
      <c r="J489" s="55">
        <v>0</v>
      </c>
      <c r="K489" s="56">
        <v>0</v>
      </c>
      <c r="L489" s="55">
        <v>0</v>
      </c>
      <c r="M489" s="55">
        <v>13842.021567395457</v>
      </c>
      <c r="N489" s="55">
        <v>169.76875593753263</v>
      </c>
      <c r="O489" s="55">
        <v>1735.3796691000002</v>
      </c>
      <c r="P489" s="55">
        <v>0</v>
      </c>
      <c r="Q489" s="55">
        <v>0</v>
      </c>
      <c r="R489" s="55">
        <v>0</v>
      </c>
      <c r="S489" s="112">
        <f t="shared" si="21"/>
        <v>15747.16999243299</v>
      </c>
      <c r="T489" s="51" t="s">
        <v>807</v>
      </c>
      <c r="U489" s="51">
        <v>2022</v>
      </c>
      <c r="V489" s="55">
        <v>0</v>
      </c>
      <c r="W489" s="55">
        <v>0</v>
      </c>
      <c r="X489" s="112">
        <f t="shared" si="22"/>
        <v>0</v>
      </c>
      <c r="Y489" s="55">
        <f t="shared" si="23"/>
        <v>15747.16999243299</v>
      </c>
      <c r="Z489" s="3"/>
    </row>
    <row r="490" spans="1:26" x14ac:dyDescent="0.3">
      <c r="A490" s="60" t="s">
        <v>27</v>
      </c>
      <c r="B490" s="60">
        <v>601615</v>
      </c>
      <c r="C490" s="60" t="s">
        <v>574</v>
      </c>
      <c r="D490" s="62" t="s">
        <v>575</v>
      </c>
      <c r="E490" s="60">
        <v>141066</v>
      </c>
      <c r="F490" s="60" t="s">
        <v>447</v>
      </c>
      <c r="G490" s="60">
        <v>3000</v>
      </c>
      <c r="H490" s="60" t="s">
        <v>87</v>
      </c>
      <c r="I490" s="54">
        <v>0</v>
      </c>
      <c r="J490" s="55">
        <v>0</v>
      </c>
      <c r="K490" s="56">
        <v>0</v>
      </c>
      <c r="L490" s="55">
        <v>0</v>
      </c>
      <c r="M490" s="55">
        <v>2675.9565848666361</v>
      </c>
      <c r="N490" s="55">
        <v>1307.638047567757</v>
      </c>
      <c r="O490" s="55">
        <v>1735.3796691000002</v>
      </c>
      <c r="P490" s="55">
        <v>0</v>
      </c>
      <c r="Q490" s="55">
        <v>0</v>
      </c>
      <c r="R490" s="55">
        <v>0</v>
      </c>
      <c r="S490" s="112">
        <f t="shared" si="21"/>
        <v>5718.9743015343938</v>
      </c>
      <c r="T490" s="51" t="s">
        <v>247</v>
      </c>
      <c r="U490" s="51">
        <v>1900</v>
      </c>
      <c r="V490" s="55">
        <v>0</v>
      </c>
      <c r="W490" s="55">
        <v>0</v>
      </c>
      <c r="X490" s="112">
        <f t="shared" si="22"/>
        <v>0</v>
      </c>
      <c r="Y490" s="55">
        <f t="shared" si="23"/>
        <v>5718.9743015343938</v>
      </c>
      <c r="Z490" s="3"/>
    </row>
    <row r="491" spans="1:26" x14ac:dyDescent="0.3">
      <c r="A491" s="60" t="s">
        <v>27</v>
      </c>
      <c r="B491" s="60">
        <v>601615</v>
      </c>
      <c r="C491" s="60" t="s">
        <v>574</v>
      </c>
      <c r="D491" s="61" t="s">
        <v>575</v>
      </c>
      <c r="E491" s="60" t="s">
        <v>843</v>
      </c>
      <c r="F491" s="60"/>
      <c r="G491" s="60">
        <v>3007</v>
      </c>
      <c r="H491" s="60" t="s">
        <v>87</v>
      </c>
      <c r="I491" s="54">
        <v>0</v>
      </c>
      <c r="J491" s="55">
        <v>0</v>
      </c>
      <c r="K491" s="56">
        <v>0</v>
      </c>
      <c r="L491" s="55">
        <v>0</v>
      </c>
      <c r="M491" s="55">
        <v>0</v>
      </c>
      <c r="N491" s="55">
        <v>0</v>
      </c>
      <c r="O491" s="55">
        <v>532.183098524</v>
      </c>
      <c r="P491" s="55">
        <v>0</v>
      </c>
      <c r="Q491" s="55">
        <v>0</v>
      </c>
      <c r="R491" s="55">
        <v>0</v>
      </c>
      <c r="S491" s="112">
        <f t="shared" si="21"/>
        <v>532.183098524</v>
      </c>
      <c r="T491" s="51" t="s">
        <v>247</v>
      </c>
      <c r="U491" s="51">
        <v>1900</v>
      </c>
      <c r="V491" s="55">
        <v>0</v>
      </c>
      <c r="W491" s="55">
        <v>0</v>
      </c>
      <c r="X491" s="112">
        <f t="shared" si="22"/>
        <v>0</v>
      </c>
      <c r="Y491" s="55">
        <f t="shared" si="23"/>
        <v>532.183098524</v>
      </c>
      <c r="Z491" s="3"/>
    </row>
    <row r="492" spans="1:26" x14ac:dyDescent="0.3">
      <c r="A492" s="60" t="s">
        <v>27</v>
      </c>
      <c r="B492" s="60">
        <v>601615</v>
      </c>
      <c r="C492" s="60" t="s">
        <v>574</v>
      </c>
      <c r="D492" s="62" t="s">
        <v>575</v>
      </c>
      <c r="E492" s="60">
        <v>111054</v>
      </c>
      <c r="F492" s="60"/>
      <c r="G492" s="60">
        <v>3007</v>
      </c>
      <c r="H492" s="60" t="s">
        <v>87</v>
      </c>
      <c r="I492" s="54">
        <v>0</v>
      </c>
      <c r="J492" s="55">
        <v>0</v>
      </c>
      <c r="K492" s="56">
        <v>0</v>
      </c>
      <c r="L492" s="55">
        <v>0</v>
      </c>
      <c r="M492" s="55">
        <v>0</v>
      </c>
      <c r="N492" s="55">
        <v>0</v>
      </c>
      <c r="O492" s="55">
        <v>532.183098524</v>
      </c>
      <c r="P492" s="55">
        <v>0</v>
      </c>
      <c r="Q492" s="55">
        <v>0</v>
      </c>
      <c r="R492" s="55">
        <v>0</v>
      </c>
      <c r="S492" s="112">
        <f t="shared" si="21"/>
        <v>532.183098524</v>
      </c>
      <c r="T492" s="51" t="s">
        <v>247</v>
      </c>
      <c r="U492" s="51">
        <v>1900</v>
      </c>
      <c r="V492" s="57">
        <v>0</v>
      </c>
      <c r="W492" s="55">
        <v>0</v>
      </c>
      <c r="X492" s="112">
        <f t="shared" si="22"/>
        <v>0</v>
      </c>
      <c r="Y492" s="55">
        <f t="shared" si="23"/>
        <v>532.183098524</v>
      </c>
      <c r="Z492" s="3"/>
    </row>
    <row r="493" spans="1:26" x14ac:dyDescent="0.3">
      <c r="A493" s="60" t="s">
        <v>27</v>
      </c>
      <c r="B493" s="60">
        <v>601615</v>
      </c>
      <c r="C493" s="60" t="s">
        <v>574</v>
      </c>
      <c r="D493" s="62" t="s">
        <v>575</v>
      </c>
      <c r="E493" s="60">
        <v>121000</v>
      </c>
      <c r="F493" s="60" t="s">
        <v>576</v>
      </c>
      <c r="G493" s="60">
        <v>1034</v>
      </c>
      <c r="H493" s="60" t="s">
        <v>50</v>
      </c>
      <c r="I493" s="54">
        <v>2417</v>
      </c>
      <c r="J493" s="55">
        <v>4922.1677887200003</v>
      </c>
      <c r="K493" s="56">
        <v>0.82036129812000003</v>
      </c>
      <c r="L493" s="55">
        <v>0</v>
      </c>
      <c r="M493" s="55">
        <v>0</v>
      </c>
      <c r="N493" s="55">
        <v>0</v>
      </c>
      <c r="O493" s="55">
        <v>1735.3796691000002</v>
      </c>
      <c r="P493" s="55">
        <v>0</v>
      </c>
      <c r="Q493" s="55">
        <v>0</v>
      </c>
      <c r="R493" s="55">
        <v>0</v>
      </c>
      <c r="S493" s="112">
        <f t="shared" si="21"/>
        <v>6657.547457820001</v>
      </c>
      <c r="T493" s="51" t="s">
        <v>247</v>
      </c>
      <c r="U493" s="51">
        <v>1900</v>
      </c>
      <c r="V493" s="55">
        <v>0</v>
      </c>
      <c r="W493" s="55">
        <v>0</v>
      </c>
      <c r="X493" s="112">
        <f t="shared" si="22"/>
        <v>0</v>
      </c>
      <c r="Y493" s="55">
        <f t="shared" si="23"/>
        <v>6657.547457820001</v>
      </c>
      <c r="Z493" s="3"/>
    </row>
    <row r="494" spans="1:26" x14ac:dyDescent="0.3">
      <c r="A494" s="60" t="s">
        <v>27</v>
      </c>
      <c r="B494" s="60">
        <v>601615</v>
      </c>
      <c r="C494" s="60" t="s">
        <v>574</v>
      </c>
      <c r="D494" s="62" t="s">
        <v>575</v>
      </c>
      <c r="E494" s="60">
        <v>141006</v>
      </c>
      <c r="F494" s="60" t="s">
        <v>579</v>
      </c>
      <c r="G494" s="60">
        <v>1035</v>
      </c>
      <c r="H494" s="60" t="s">
        <v>50</v>
      </c>
      <c r="I494" s="54">
        <v>4868</v>
      </c>
      <c r="J494" s="55">
        <v>5427.0055106400005</v>
      </c>
      <c r="K494" s="56">
        <v>0.90450091844000002</v>
      </c>
      <c r="L494" s="55">
        <v>0</v>
      </c>
      <c r="M494" s="55">
        <v>0</v>
      </c>
      <c r="N494" s="55">
        <v>0</v>
      </c>
      <c r="O494" s="55">
        <v>1735.3796691000002</v>
      </c>
      <c r="P494" s="55">
        <v>0</v>
      </c>
      <c r="Q494" s="55">
        <v>0</v>
      </c>
      <c r="R494" s="55">
        <v>0</v>
      </c>
      <c r="S494" s="112">
        <f t="shared" si="21"/>
        <v>7162.3851797400002</v>
      </c>
      <c r="T494" s="51" t="s">
        <v>247</v>
      </c>
      <c r="U494" s="51">
        <v>1900</v>
      </c>
      <c r="V494" s="55">
        <v>0</v>
      </c>
      <c r="W494" s="55">
        <v>0</v>
      </c>
      <c r="X494" s="112">
        <f t="shared" si="22"/>
        <v>0</v>
      </c>
      <c r="Y494" s="55">
        <f t="shared" si="23"/>
        <v>7162.3851797400002</v>
      </c>
      <c r="Z494" s="3"/>
    </row>
    <row r="495" spans="1:26" x14ac:dyDescent="0.3">
      <c r="A495" s="60" t="s">
        <v>27</v>
      </c>
      <c r="B495" s="60">
        <v>601615</v>
      </c>
      <c r="C495" s="60" t="s">
        <v>574</v>
      </c>
      <c r="D495" s="62" t="s">
        <v>575</v>
      </c>
      <c r="E495" s="60">
        <v>151049</v>
      </c>
      <c r="F495" s="60" t="s">
        <v>580</v>
      </c>
      <c r="G495" s="60">
        <v>1035</v>
      </c>
      <c r="H495" s="60" t="s">
        <v>50</v>
      </c>
      <c r="I495" s="54">
        <v>2070</v>
      </c>
      <c r="J495" s="55">
        <v>5427.0055106400005</v>
      </c>
      <c r="K495" s="56">
        <v>0.90450091844000002</v>
      </c>
      <c r="L495" s="55">
        <v>0</v>
      </c>
      <c r="M495" s="55">
        <v>0</v>
      </c>
      <c r="N495" s="55">
        <v>0</v>
      </c>
      <c r="O495" s="55">
        <v>1735.3796691000002</v>
      </c>
      <c r="P495" s="55">
        <v>0</v>
      </c>
      <c r="Q495" s="55">
        <v>0</v>
      </c>
      <c r="R495" s="55">
        <v>0</v>
      </c>
      <c r="S495" s="112">
        <f t="shared" si="21"/>
        <v>7162.3851797400002</v>
      </c>
      <c r="T495" s="51" t="s">
        <v>247</v>
      </c>
      <c r="U495" s="51">
        <v>1900</v>
      </c>
      <c r="V495" s="55">
        <v>0</v>
      </c>
      <c r="W495" s="55">
        <v>0</v>
      </c>
      <c r="X495" s="112">
        <f t="shared" si="22"/>
        <v>0</v>
      </c>
      <c r="Y495" s="55">
        <f t="shared" si="23"/>
        <v>7162.3851797400002</v>
      </c>
      <c r="Z495" s="3"/>
    </row>
    <row r="496" spans="1:26" x14ac:dyDescent="0.3">
      <c r="A496" s="60" t="s">
        <v>27</v>
      </c>
      <c r="B496" s="60">
        <v>601615</v>
      </c>
      <c r="C496" s="60" t="s">
        <v>574</v>
      </c>
      <c r="D496" s="62" t="s">
        <v>575</v>
      </c>
      <c r="E496" s="60">
        <v>151062</v>
      </c>
      <c r="F496" s="60" t="s">
        <v>582</v>
      </c>
      <c r="G496" s="60">
        <v>1035</v>
      </c>
      <c r="H496" s="60" t="s">
        <v>50</v>
      </c>
      <c r="I496" s="54">
        <v>4347</v>
      </c>
      <c r="J496" s="55">
        <v>5427.0055106400005</v>
      </c>
      <c r="K496" s="56">
        <v>0.90450091844000002</v>
      </c>
      <c r="L496" s="55">
        <v>0</v>
      </c>
      <c r="M496" s="55">
        <v>0</v>
      </c>
      <c r="N496" s="55">
        <v>0</v>
      </c>
      <c r="O496" s="55">
        <v>1735.3796691000002</v>
      </c>
      <c r="P496" s="55">
        <v>0</v>
      </c>
      <c r="Q496" s="55">
        <v>0</v>
      </c>
      <c r="R496" s="55">
        <v>0</v>
      </c>
      <c r="S496" s="112">
        <f t="shared" si="21"/>
        <v>7162.3851797400002</v>
      </c>
      <c r="T496" s="51" t="s">
        <v>599</v>
      </c>
      <c r="U496" s="51">
        <v>2016</v>
      </c>
      <c r="V496" s="55">
        <v>0</v>
      </c>
      <c r="W496" s="55">
        <v>0</v>
      </c>
      <c r="X496" s="112">
        <f t="shared" si="22"/>
        <v>0</v>
      </c>
      <c r="Y496" s="55">
        <f t="shared" si="23"/>
        <v>7162.3851797400002</v>
      </c>
      <c r="Z496" s="3"/>
    </row>
    <row r="497" spans="1:26" x14ac:dyDescent="0.3">
      <c r="A497" s="60" t="s">
        <v>27</v>
      </c>
      <c r="B497" s="60">
        <v>601615</v>
      </c>
      <c r="C497" s="60" t="s">
        <v>574</v>
      </c>
      <c r="D497" s="62" t="s">
        <v>575</v>
      </c>
      <c r="E497" s="60">
        <v>151063</v>
      </c>
      <c r="F497" s="60" t="s">
        <v>583</v>
      </c>
      <c r="G497" s="60">
        <v>1035</v>
      </c>
      <c r="H497" s="60" t="s">
        <v>50</v>
      </c>
      <c r="I497" s="54">
        <v>3323</v>
      </c>
      <c r="J497" s="55">
        <v>5427.0055106400005</v>
      </c>
      <c r="K497" s="56">
        <v>0.90450091844000002</v>
      </c>
      <c r="L497" s="55">
        <v>0</v>
      </c>
      <c r="M497" s="55">
        <v>0</v>
      </c>
      <c r="N497" s="55">
        <v>0</v>
      </c>
      <c r="O497" s="55">
        <v>1735.3796691000002</v>
      </c>
      <c r="P497" s="55">
        <v>0</v>
      </c>
      <c r="Q497" s="55">
        <v>0</v>
      </c>
      <c r="R497" s="55">
        <v>0</v>
      </c>
      <c r="S497" s="112">
        <f t="shared" si="21"/>
        <v>7162.3851797400002</v>
      </c>
      <c r="T497" s="51" t="s">
        <v>247</v>
      </c>
      <c r="U497" s="51">
        <v>2033</v>
      </c>
      <c r="V497" s="55">
        <v>0</v>
      </c>
      <c r="W497" s="55">
        <v>120.43995540461033</v>
      </c>
      <c r="X497" s="112">
        <f t="shared" si="22"/>
        <v>120.43995540461033</v>
      </c>
      <c r="Y497" s="55">
        <f t="shared" si="23"/>
        <v>7282.8251351446106</v>
      </c>
      <c r="Z497" s="3"/>
    </row>
    <row r="498" spans="1:26" x14ac:dyDescent="0.3">
      <c r="A498" s="60" t="s">
        <v>27</v>
      </c>
      <c r="B498" s="60">
        <v>601615</v>
      </c>
      <c r="C498" s="60" t="s">
        <v>574</v>
      </c>
      <c r="D498" s="62" t="s">
        <v>575</v>
      </c>
      <c r="E498" s="60">
        <v>151073</v>
      </c>
      <c r="F498" s="60" t="s">
        <v>585</v>
      </c>
      <c r="G498" s="60">
        <v>1035</v>
      </c>
      <c r="H498" s="60" t="s">
        <v>50</v>
      </c>
      <c r="I498" s="54">
        <v>8710</v>
      </c>
      <c r="J498" s="55">
        <v>5427.0055106400005</v>
      </c>
      <c r="K498" s="56">
        <v>0.90450091844000002</v>
      </c>
      <c r="L498" s="55">
        <v>2451.1974889724002</v>
      </c>
      <c r="M498" s="55">
        <v>0</v>
      </c>
      <c r="N498" s="55">
        <v>0</v>
      </c>
      <c r="O498" s="55">
        <v>1735.3796691000002</v>
      </c>
      <c r="P498" s="55">
        <v>5245.9724243435458</v>
      </c>
      <c r="Q498" s="55">
        <v>388.62</v>
      </c>
      <c r="R498" s="55">
        <v>0</v>
      </c>
      <c r="S498" s="112">
        <f t="shared" si="21"/>
        <v>15248.175093055946</v>
      </c>
      <c r="T498" s="51" t="s">
        <v>599</v>
      </c>
      <c r="U498" s="51">
        <v>2016</v>
      </c>
      <c r="V498" s="57">
        <v>0</v>
      </c>
      <c r="W498" s="55">
        <v>0</v>
      </c>
      <c r="X498" s="112">
        <f t="shared" si="22"/>
        <v>0</v>
      </c>
      <c r="Y498" s="55">
        <f t="shared" si="23"/>
        <v>15248.175093055946</v>
      </c>
      <c r="Z498" s="3"/>
    </row>
    <row r="499" spans="1:26" x14ac:dyDescent="0.3">
      <c r="A499" s="60" t="s">
        <v>27</v>
      </c>
      <c r="B499" s="60">
        <v>601615</v>
      </c>
      <c r="C499" s="60" t="s">
        <v>574</v>
      </c>
      <c r="D499" s="62" t="s">
        <v>575</v>
      </c>
      <c r="E499" s="60">
        <v>151079</v>
      </c>
      <c r="F499" s="60" t="s">
        <v>586</v>
      </c>
      <c r="G499" s="60">
        <v>1035</v>
      </c>
      <c r="H499" s="60" t="s">
        <v>50</v>
      </c>
      <c r="I499" s="54">
        <v>4901</v>
      </c>
      <c r="J499" s="55">
        <v>5427.0055106400005</v>
      </c>
      <c r="K499" s="56">
        <v>0.90450091844000002</v>
      </c>
      <c r="L499" s="55">
        <v>0</v>
      </c>
      <c r="M499" s="55">
        <v>0</v>
      </c>
      <c r="N499" s="55">
        <v>0</v>
      </c>
      <c r="O499" s="55">
        <v>1735.3796691000002</v>
      </c>
      <c r="P499" s="55">
        <v>0</v>
      </c>
      <c r="Q499" s="55">
        <v>1685.6100000000001</v>
      </c>
      <c r="R499" s="55">
        <v>0</v>
      </c>
      <c r="S499" s="112">
        <f t="shared" si="21"/>
        <v>8847.9951797400008</v>
      </c>
      <c r="T499" s="51" t="s">
        <v>247</v>
      </c>
      <c r="U499" s="51">
        <v>1900</v>
      </c>
      <c r="V499" s="55">
        <v>0</v>
      </c>
      <c r="W499" s="55">
        <v>0</v>
      </c>
      <c r="X499" s="112">
        <f t="shared" si="22"/>
        <v>0</v>
      </c>
      <c r="Y499" s="55">
        <f t="shared" si="23"/>
        <v>8847.9951797400008</v>
      </c>
      <c r="Z499" s="3"/>
    </row>
    <row r="500" spans="1:26" x14ac:dyDescent="0.3">
      <c r="A500" s="60" t="s">
        <v>27</v>
      </c>
      <c r="B500" s="60">
        <v>601615</v>
      </c>
      <c r="C500" s="60" t="s">
        <v>574</v>
      </c>
      <c r="D500" s="62" t="s">
        <v>575</v>
      </c>
      <c r="E500" s="60">
        <v>161030</v>
      </c>
      <c r="F500" s="60" t="s">
        <v>587</v>
      </c>
      <c r="G500" s="60">
        <v>1035</v>
      </c>
      <c r="H500" s="60" t="s">
        <v>50</v>
      </c>
      <c r="I500" s="54">
        <v>11573</v>
      </c>
      <c r="J500" s="55">
        <v>5427.0055106400005</v>
      </c>
      <c r="K500" s="56">
        <v>0.90450091844000002</v>
      </c>
      <c r="L500" s="55">
        <v>5040.7836184661201</v>
      </c>
      <c r="M500" s="55">
        <v>0</v>
      </c>
      <c r="N500" s="55">
        <v>0</v>
      </c>
      <c r="O500" s="55">
        <v>1735.3796691000002</v>
      </c>
      <c r="P500" s="55">
        <v>0</v>
      </c>
      <c r="Q500" s="55">
        <v>0</v>
      </c>
      <c r="R500" s="55">
        <v>0</v>
      </c>
      <c r="S500" s="112">
        <f t="shared" si="21"/>
        <v>12203.168798206119</v>
      </c>
      <c r="T500" s="51" t="s">
        <v>599</v>
      </c>
      <c r="U500" s="51">
        <v>2017</v>
      </c>
      <c r="V500" s="55">
        <v>0</v>
      </c>
      <c r="W500" s="55">
        <v>0</v>
      </c>
      <c r="X500" s="112">
        <f t="shared" si="22"/>
        <v>0</v>
      </c>
      <c r="Y500" s="55">
        <f t="shared" si="23"/>
        <v>12203.168798206119</v>
      </c>
      <c r="Z500" s="3"/>
    </row>
    <row r="501" spans="1:26" x14ac:dyDescent="0.3">
      <c r="A501" s="60" t="s">
        <v>27</v>
      </c>
      <c r="B501" s="60">
        <v>601615</v>
      </c>
      <c r="C501" s="60" t="s">
        <v>574</v>
      </c>
      <c r="D501" s="62" t="s">
        <v>575</v>
      </c>
      <c r="E501" s="60">
        <v>161031</v>
      </c>
      <c r="F501" s="60" t="s">
        <v>588</v>
      </c>
      <c r="G501" s="60">
        <v>1035</v>
      </c>
      <c r="H501" s="60" t="s">
        <v>50</v>
      </c>
      <c r="I501" s="54">
        <v>7296</v>
      </c>
      <c r="J501" s="55">
        <v>5427.0055106400005</v>
      </c>
      <c r="K501" s="56">
        <v>0.90450091844000002</v>
      </c>
      <c r="L501" s="55">
        <v>1172.2331902982401</v>
      </c>
      <c r="M501" s="55">
        <v>0</v>
      </c>
      <c r="N501" s="55">
        <v>0</v>
      </c>
      <c r="O501" s="55">
        <v>1735.3796691000002</v>
      </c>
      <c r="P501" s="55">
        <v>0</v>
      </c>
      <c r="Q501" s="55">
        <v>806.31</v>
      </c>
      <c r="R501" s="55">
        <v>0</v>
      </c>
      <c r="S501" s="112">
        <f t="shared" si="21"/>
        <v>9140.9283700382402</v>
      </c>
      <c r="T501" s="51" t="s">
        <v>807</v>
      </c>
      <c r="U501" s="51">
        <v>2022</v>
      </c>
      <c r="V501" s="55">
        <v>0</v>
      </c>
      <c r="W501" s="55">
        <v>0</v>
      </c>
      <c r="X501" s="112">
        <f t="shared" si="22"/>
        <v>0</v>
      </c>
      <c r="Y501" s="55">
        <f t="shared" si="23"/>
        <v>9140.9283700382402</v>
      </c>
      <c r="Z501" s="3"/>
    </row>
    <row r="502" spans="1:26" x14ac:dyDescent="0.3">
      <c r="A502" s="60" t="s">
        <v>27</v>
      </c>
      <c r="B502" s="60">
        <v>601615</v>
      </c>
      <c r="C502" s="60" t="s">
        <v>574</v>
      </c>
      <c r="D502" s="62" t="s">
        <v>575</v>
      </c>
      <c r="E502" s="60">
        <v>161043</v>
      </c>
      <c r="F502" s="60" t="s">
        <v>590</v>
      </c>
      <c r="G502" s="60">
        <v>1035</v>
      </c>
      <c r="H502" s="60" t="s">
        <v>50</v>
      </c>
      <c r="I502" s="54">
        <v>3562</v>
      </c>
      <c r="J502" s="55">
        <v>5427.0055106400005</v>
      </c>
      <c r="K502" s="56">
        <v>0.90450091844000002</v>
      </c>
      <c r="L502" s="55">
        <v>0</v>
      </c>
      <c r="M502" s="55">
        <v>0</v>
      </c>
      <c r="N502" s="55">
        <v>0</v>
      </c>
      <c r="O502" s="55">
        <v>1735.3796691000002</v>
      </c>
      <c r="P502" s="55">
        <v>0</v>
      </c>
      <c r="Q502" s="55">
        <v>0</v>
      </c>
      <c r="R502" s="55">
        <v>0</v>
      </c>
      <c r="S502" s="112">
        <f t="shared" si="21"/>
        <v>7162.3851797400002</v>
      </c>
      <c r="T502" s="51" t="s">
        <v>599</v>
      </c>
      <c r="U502" s="51">
        <v>2017</v>
      </c>
      <c r="V502" s="55">
        <v>0</v>
      </c>
      <c r="W502" s="55">
        <v>0</v>
      </c>
      <c r="X502" s="112">
        <f t="shared" si="22"/>
        <v>0</v>
      </c>
      <c r="Y502" s="55">
        <f t="shared" si="23"/>
        <v>7162.3851797400002</v>
      </c>
      <c r="Z502" s="3"/>
    </row>
    <row r="503" spans="1:26" x14ac:dyDescent="0.3">
      <c r="A503" s="60" t="s">
        <v>27</v>
      </c>
      <c r="B503" s="60">
        <v>601615</v>
      </c>
      <c r="C503" s="60" t="s">
        <v>574</v>
      </c>
      <c r="D503" s="62" t="s">
        <v>575</v>
      </c>
      <c r="E503" s="60">
        <v>161044</v>
      </c>
      <c r="F503" s="60" t="s">
        <v>591</v>
      </c>
      <c r="G503" s="60">
        <v>1035</v>
      </c>
      <c r="H503" s="60" t="s">
        <v>50</v>
      </c>
      <c r="I503" s="54">
        <v>17009</v>
      </c>
      <c r="J503" s="55">
        <v>5427.0055106400005</v>
      </c>
      <c r="K503" s="56">
        <v>0.90450091844000002</v>
      </c>
      <c r="L503" s="55">
        <v>9957.6506111059607</v>
      </c>
      <c r="M503" s="55">
        <v>0</v>
      </c>
      <c r="N503" s="55">
        <v>0</v>
      </c>
      <c r="O503" s="55">
        <v>1735.3796691000002</v>
      </c>
      <c r="P503" s="55">
        <v>0</v>
      </c>
      <c r="Q503" s="55">
        <v>0</v>
      </c>
      <c r="R503" s="55">
        <v>0</v>
      </c>
      <c r="S503" s="112">
        <f t="shared" si="21"/>
        <v>17120.035790845963</v>
      </c>
      <c r="T503" s="51" t="s">
        <v>599</v>
      </c>
      <c r="U503" s="51">
        <v>2017</v>
      </c>
      <c r="V503" s="55">
        <v>0</v>
      </c>
      <c r="W503" s="55">
        <v>0</v>
      </c>
      <c r="X503" s="112">
        <f t="shared" si="22"/>
        <v>0</v>
      </c>
      <c r="Y503" s="55">
        <f t="shared" si="23"/>
        <v>17120.035790845963</v>
      </c>
      <c r="Z503" s="3"/>
    </row>
    <row r="504" spans="1:26" x14ac:dyDescent="0.3">
      <c r="A504" s="60" t="s">
        <v>27</v>
      </c>
      <c r="B504" s="60">
        <v>601615</v>
      </c>
      <c r="C504" s="60" t="s">
        <v>574</v>
      </c>
      <c r="D504" s="62" t="s">
        <v>575</v>
      </c>
      <c r="E504" s="60">
        <v>161045</v>
      </c>
      <c r="F504" s="60" t="s">
        <v>592</v>
      </c>
      <c r="G504" s="60">
        <v>1035</v>
      </c>
      <c r="H504" s="60" t="s">
        <v>50</v>
      </c>
      <c r="I504" s="54">
        <v>2543</v>
      </c>
      <c r="J504" s="55">
        <v>5427.0055106400005</v>
      </c>
      <c r="K504" s="56">
        <v>0.90450091844000002</v>
      </c>
      <c r="L504" s="55">
        <v>0</v>
      </c>
      <c r="M504" s="55">
        <v>0</v>
      </c>
      <c r="N504" s="55">
        <v>0</v>
      </c>
      <c r="O504" s="55">
        <v>1735.3796691000002</v>
      </c>
      <c r="P504" s="55">
        <v>0</v>
      </c>
      <c r="Q504" s="55">
        <v>1700.9099999999999</v>
      </c>
      <c r="R504" s="55">
        <v>0</v>
      </c>
      <c r="S504" s="112">
        <f t="shared" si="21"/>
        <v>8863.2951797400001</v>
      </c>
      <c r="T504" s="51" t="s">
        <v>599</v>
      </c>
      <c r="U504" s="51">
        <v>2017</v>
      </c>
      <c r="V504" s="55">
        <v>0</v>
      </c>
      <c r="W504" s="55">
        <v>0</v>
      </c>
      <c r="X504" s="112">
        <f t="shared" si="22"/>
        <v>0</v>
      </c>
      <c r="Y504" s="55">
        <f t="shared" si="23"/>
        <v>8863.2951797400001</v>
      </c>
      <c r="Z504" s="3"/>
    </row>
    <row r="505" spans="1:26" x14ac:dyDescent="0.3">
      <c r="A505" s="60" t="s">
        <v>27</v>
      </c>
      <c r="B505" s="60">
        <v>601615</v>
      </c>
      <c r="C505" s="60" t="s">
        <v>574</v>
      </c>
      <c r="D505" s="62" t="s">
        <v>575</v>
      </c>
      <c r="E505" s="60">
        <v>161046</v>
      </c>
      <c r="F505" s="60" t="s">
        <v>593</v>
      </c>
      <c r="G505" s="60">
        <v>1035</v>
      </c>
      <c r="H505" s="60" t="s">
        <v>50</v>
      </c>
      <c r="I505" s="54">
        <v>15874</v>
      </c>
      <c r="J505" s="55">
        <v>5427.0055106400005</v>
      </c>
      <c r="K505" s="56">
        <v>0.90450091844000002</v>
      </c>
      <c r="L505" s="55">
        <v>8931.042068676561</v>
      </c>
      <c r="M505" s="55">
        <v>0</v>
      </c>
      <c r="N505" s="55">
        <v>0</v>
      </c>
      <c r="O505" s="55">
        <v>1735.3796691000002</v>
      </c>
      <c r="P505" s="55">
        <v>0</v>
      </c>
      <c r="Q505" s="55">
        <v>0</v>
      </c>
      <c r="R505" s="55">
        <v>0</v>
      </c>
      <c r="S505" s="112">
        <f t="shared" si="21"/>
        <v>16093.427248416563</v>
      </c>
      <c r="T505" s="51" t="s">
        <v>599</v>
      </c>
      <c r="U505" s="51">
        <v>2017</v>
      </c>
      <c r="V505" s="55">
        <v>0</v>
      </c>
      <c r="W505" s="55">
        <v>0</v>
      </c>
      <c r="X505" s="112">
        <f t="shared" si="22"/>
        <v>0</v>
      </c>
      <c r="Y505" s="55">
        <f t="shared" si="23"/>
        <v>16093.427248416563</v>
      </c>
      <c r="Z505" s="3"/>
    </row>
    <row r="506" spans="1:26" x14ac:dyDescent="0.3">
      <c r="A506" s="60" t="s">
        <v>27</v>
      </c>
      <c r="B506" s="60">
        <v>601615</v>
      </c>
      <c r="C506" s="60" t="s">
        <v>574</v>
      </c>
      <c r="D506" s="61" t="s">
        <v>575</v>
      </c>
      <c r="E506" s="60">
        <v>161050</v>
      </c>
      <c r="F506" s="60" t="s">
        <v>594</v>
      </c>
      <c r="G506" s="60">
        <v>1035</v>
      </c>
      <c r="H506" s="60" t="s">
        <v>50</v>
      </c>
      <c r="I506" s="54">
        <v>10205</v>
      </c>
      <c r="J506" s="55">
        <v>5427.0055106400005</v>
      </c>
      <c r="K506" s="56">
        <v>0.90450091844000002</v>
      </c>
      <c r="L506" s="55">
        <v>3803.4263620402003</v>
      </c>
      <c r="M506" s="55">
        <v>0</v>
      </c>
      <c r="N506" s="55">
        <v>0</v>
      </c>
      <c r="O506" s="55">
        <v>1735.3796691000002</v>
      </c>
      <c r="P506" s="55">
        <v>0</v>
      </c>
      <c r="Q506" s="55">
        <v>0</v>
      </c>
      <c r="R506" s="55">
        <v>0</v>
      </c>
      <c r="S506" s="112">
        <f t="shared" si="21"/>
        <v>10965.8115417802</v>
      </c>
      <c r="T506" s="51" t="s">
        <v>599</v>
      </c>
      <c r="U506" s="51"/>
      <c r="V506" s="55">
        <v>0</v>
      </c>
      <c r="W506" s="55">
        <v>0</v>
      </c>
      <c r="X506" s="112">
        <f t="shared" si="22"/>
        <v>0</v>
      </c>
      <c r="Y506" s="55">
        <f t="shared" si="23"/>
        <v>10965.8115417802</v>
      </c>
      <c r="Z506" s="3"/>
    </row>
    <row r="507" spans="1:26" x14ac:dyDescent="0.3">
      <c r="A507" s="60" t="s">
        <v>27</v>
      </c>
      <c r="B507" s="51">
        <v>601615</v>
      </c>
      <c r="C507" s="60" t="s">
        <v>574</v>
      </c>
      <c r="D507" s="62" t="s">
        <v>575</v>
      </c>
      <c r="E507" s="60">
        <v>161051</v>
      </c>
      <c r="F507" s="60" t="s">
        <v>595</v>
      </c>
      <c r="G507" s="60">
        <v>1035</v>
      </c>
      <c r="H507" s="60" t="s">
        <v>50</v>
      </c>
      <c r="I507" s="54">
        <v>5555</v>
      </c>
      <c r="J507" s="55">
        <v>5427.0055106400005</v>
      </c>
      <c r="K507" s="56">
        <v>0.90450091844000002</v>
      </c>
      <c r="L507" s="55">
        <v>0</v>
      </c>
      <c r="M507" s="55">
        <v>0</v>
      </c>
      <c r="N507" s="55">
        <v>0</v>
      </c>
      <c r="O507" s="55">
        <v>1735.3796691000002</v>
      </c>
      <c r="P507" s="55">
        <v>1815.0259298872015</v>
      </c>
      <c r="Q507" s="55">
        <v>0</v>
      </c>
      <c r="R507" s="55">
        <v>0</v>
      </c>
      <c r="S507" s="112">
        <f t="shared" si="21"/>
        <v>8977.4111096272027</v>
      </c>
      <c r="T507" s="51" t="s">
        <v>599</v>
      </c>
      <c r="U507" s="51"/>
      <c r="V507" s="57">
        <v>0</v>
      </c>
      <c r="W507" s="55">
        <v>0</v>
      </c>
      <c r="X507" s="112">
        <f t="shared" si="22"/>
        <v>0</v>
      </c>
      <c r="Y507" s="55">
        <f t="shared" si="23"/>
        <v>8977.4111096272027</v>
      </c>
      <c r="Z507" s="3"/>
    </row>
    <row r="508" spans="1:26" x14ac:dyDescent="0.3">
      <c r="A508" s="60" t="s">
        <v>27</v>
      </c>
      <c r="B508" s="51">
        <v>601615</v>
      </c>
      <c r="C508" s="60" t="s">
        <v>574</v>
      </c>
      <c r="D508" s="62" t="s">
        <v>575</v>
      </c>
      <c r="E508" s="60">
        <v>161053</v>
      </c>
      <c r="F508" s="60" t="s">
        <v>596</v>
      </c>
      <c r="G508" s="60">
        <v>1035</v>
      </c>
      <c r="H508" s="60" t="s">
        <v>50</v>
      </c>
      <c r="I508" s="54">
        <v>10041</v>
      </c>
      <c r="J508" s="55">
        <v>5427.0055106400005</v>
      </c>
      <c r="K508" s="56">
        <v>0.90450091844000002</v>
      </c>
      <c r="L508" s="55">
        <v>3655.0882114160399</v>
      </c>
      <c r="M508" s="55">
        <v>0</v>
      </c>
      <c r="N508" s="55">
        <v>0</v>
      </c>
      <c r="O508" s="55">
        <v>1735.3796691000002</v>
      </c>
      <c r="P508" s="55">
        <v>0</v>
      </c>
      <c r="Q508" s="55">
        <v>2680.4700000000003</v>
      </c>
      <c r="R508" s="55">
        <v>0</v>
      </c>
      <c r="S508" s="112">
        <f t="shared" si="21"/>
        <v>13497.943391156041</v>
      </c>
      <c r="T508" s="51" t="s">
        <v>599</v>
      </c>
      <c r="U508" s="51"/>
      <c r="V508" s="57">
        <v>0</v>
      </c>
      <c r="W508" s="55">
        <v>0</v>
      </c>
      <c r="X508" s="112">
        <f t="shared" si="22"/>
        <v>0</v>
      </c>
      <c r="Y508" s="55">
        <f t="shared" si="23"/>
        <v>13497.943391156041</v>
      </c>
      <c r="Z508" s="3"/>
    </row>
    <row r="509" spans="1:26" x14ac:dyDescent="0.3">
      <c r="A509" s="60" t="s">
        <v>27</v>
      </c>
      <c r="B509" s="51">
        <v>601615</v>
      </c>
      <c r="C509" s="60" t="s">
        <v>574</v>
      </c>
      <c r="D509" s="62" t="s">
        <v>575</v>
      </c>
      <c r="E509" s="60">
        <v>161075</v>
      </c>
      <c r="F509" s="60" t="s">
        <v>597</v>
      </c>
      <c r="G509" s="60">
        <v>1035</v>
      </c>
      <c r="H509" s="60" t="s">
        <v>50</v>
      </c>
      <c r="I509" s="54">
        <v>5208</v>
      </c>
      <c r="J509" s="55">
        <v>5427.0055106400005</v>
      </c>
      <c r="K509" s="56">
        <v>0.90450091844000002</v>
      </c>
      <c r="L509" s="55">
        <v>0</v>
      </c>
      <c r="M509" s="55">
        <v>0</v>
      </c>
      <c r="N509" s="55">
        <v>0</v>
      </c>
      <c r="O509" s="55">
        <v>1735.3796691000002</v>
      </c>
      <c r="P509" s="55">
        <v>0</v>
      </c>
      <c r="Q509" s="55">
        <v>0</v>
      </c>
      <c r="R509" s="55">
        <v>0</v>
      </c>
      <c r="S509" s="112">
        <f t="shared" si="21"/>
        <v>7162.3851797400002</v>
      </c>
      <c r="T509" s="51" t="s">
        <v>247</v>
      </c>
      <c r="U509" s="51"/>
      <c r="V509" s="57">
        <v>0</v>
      </c>
      <c r="W509" s="55">
        <v>0</v>
      </c>
      <c r="X509" s="112">
        <f t="shared" si="22"/>
        <v>0</v>
      </c>
      <c r="Y509" s="55">
        <f t="shared" si="23"/>
        <v>7162.3851797400002</v>
      </c>
      <c r="Z509" s="3"/>
    </row>
    <row r="510" spans="1:26" x14ac:dyDescent="0.3">
      <c r="A510" s="60" t="s">
        <v>27</v>
      </c>
      <c r="B510" s="51">
        <v>601615</v>
      </c>
      <c r="C510" s="60" t="s">
        <v>574</v>
      </c>
      <c r="D510" s="62" t="s">
        <v>575</v>
      </c>
      <c r="E510" s="60">
        <v>241002</v>
      </c>
      <c r="F510" s="60" t="s">
        <v>598</v>
      </c>
      <c r="G510" s="60">
        <v>1035</v>
      </c>
      <c r="H510" s="60" t="s">
        <v>50</v>
      </c>
      <c r="I510" s="54">
        <v>0</v>
      </c>
      <c r="J510" s="55">
        <v>5427.0055106400005</v>
      </c>
      <c r="K510" s="56">
        <v>0.90450091844000002</v>
      </c>
      <c r="L510" s="55">
        <v>0</v>
      </c>
      <c r="M510" s="55">
        <v>0</v>
      </c>
      <c r="N510" s="55">
        <v>0</v>
      </c>
      <c r="O510" s="55">
        <v>1735.3796691000002</v>
      </c>
      <c r="P510" s="55">
        <v>0</v>
      </c>
      <c r="Q510" s="55">
        <v>0</v>
      </c>
      <c r="R510" s="55">
        <v>0</v>
      </c>
      <c r="S510" s="112">
        <f t="shared" si="21"/>
        <v>7162.3851797400002</v>
      </c>
      <c r="T510" s="51" t="s">
        <v>599</v>
      </c>
      <c r="U510" s="51"/>
      <c r="V510" s="57">
        <v>0</v>
      </c>
      <c r="W510" s="55">
        <v>0</v>
      </c>
      <c r="X510" s="112">
        <f t="shared" si="22"/>
        <v>0</v>
      </c>
      <c r="Y510" s="55">
        <f t="shared" si="23"/>
        <v>7162.3851797400002</v>
      </c>
      <c r="Z510" s="3"/>
    </row>
    <row r="511" spans="1:26" x14ac:dyDescent="0.3">
      <c r="A511" s="60" t="s">
        <v>27</v>
      </c>
      <c r="B511" s="51">
        <v>601615</v>
      </c>
      <c r="C511" s="60" t="s">
        <v>574</v>
      </c>
      <c r="D511" s="62" t="s">
        <v>575</v>
      </c>
      <c r="E511" s="60">
        <v>241003</v>
      </c>
      <c r="F511" s="60" t="s">
        <v>600</v>
      </c>
      <c r="G511" s="60">
        <v>1035</v>
      </c>
      <c r="H511" s="60" t="s">
        <v>50</v>
      </c>
      <c r="I511" s="54">
        <v>0</v>
      </c>
      <c r="J511" s="55">
        <v>5427.0055106400005</v>
      </c>
      <c r="K511" s="56">
        <v>0.90450091844000002</v>
      </c>
      <c r="L511" s="55">
        <v>0</v>
      </c>
      <c r="M511" s="55">
        <v>0</v>
      </c>
      <c r="N511" s="55">
        <v>0</v>
      </c>
      <c r="O511" s="55">
        <v>1735.3796691000002</v>
      </c>
      <c r="P511" s="55">
        <v>0</v>
      </c>
      <c r="Q511" s="55">
        <v>0</v>
      </c>
      <c r="R511" s="55">
        <v>0</v>
      </c>
      <c r="S511" s="112">
        <f t="shared" si="21"/>
        <v>7162.3851797400002</v>
      </c>
      <c r="T511" s="51" t="s">
        <v>599</v>
      </c>
      <c r="U511" s="51"/>
      <c r="V511" s="57">
        <v>0</v>
      </c>
      <c r="W511" s="55">
        <v>0</v>
      </c>
      <c r="X511" s="112">
        <f t="shared" si="22"/>
        <v>0</v>
      </c>
      <c r="Y511" s="55">
        <f t="shared" si="23"/>
        <v>7162.3851797400002</v>
      </c>
      <c r="Z511" s="3"/>
    </row>
    <row r="512" spans="1:26" x14ac:dyDescent="0.3">
      <c r="A512" s="60" t="s">
        <v>27</v>
      </c>
      <c r="B512" s="51">
        <v>601615</v>
      </c>
      <c r="C512" s="60" t="s">
        <v>574</v>
      </c>
      <c r="D512" s="62" t="s">
        <v>575</v>
      </c>
      <c r="E512" s="60">
        <v>241004</v>
      </c>
      <c r="F512" s="60" t="s">
        <v>601</v>
      </c>
      <c r="G512" s="60">
        <v>1035</v>
      </c>
      <c r="H512" s="60" t="s">
        <v>50</v>
      </c>
      <c r="I512" s="54">
        <v>0</v>
      </c>
      <c r="J512" s="55">
        <v>5427.0055106400005</v>
      </c>
      <c r="K512" s="56">
        <v>0.90450091844000002</v>
      </c>
      <c r="L512" s="55">
        <v>0</v>
      </c>
      <c r="M512" s="55">
        <v>0</v>
      </c>
      <c r="N512" s="55">
        <v>0</v>
      </c>
      <c r="O512" s="55">
        <v>1735.3796691000002</v>
      </c>
      <c r="P512" s="55">
        <v>0</v>
      </c>
      <c r="Q512" s="55">
        <v>0</v>
      </c>
      <c r="R512" s="55">
        <v>0</v>
      </c>
      <c r="S512" s="112">
        <f t="shared" si="21"/>
        <v>7162.3851797400002</v>
      </c>
      <c r="T512" s="51" t="s">
        <v>599</v>
      </c>
      <c r="U512" s="51"/>
      <c r="V512" s="57">
        <v>0</v>
      </c>
      <c r="W512" s="55">
        <v>0</v>
      </c>
      <c r="X512" s="112">
        <f t="shared" si="22"/>
        <v>0</v>
      </c>
      <c r="Y512" s="55">
        <f t="shared" si="23"/>
        <v>7162.3851797400002</v>
      </c>
      <c r="Z512" s="3"/>
    </row>
    <row r="513" spans="1:26" x14ac:dyDescent="0.3">
      <c r="A513" s="60" t="s">
        <v>27</v>
      </c>
      <c r="B513" s="51">
        <v>601615</v>
      </c>
      <c r="C513" s="60" t="s">
        <v>574</v>
      </c>
      <c r="D513" s="62" t="s">
        <v>575</v>
      </c>
      <c r="E513" s="60">
        <v>241005</v>
      </c>
      <c r="F513" s="60" t="s">
        <v>602</v>
      </c>
      <c r="G513" s="60">
        <v>1035</v>
      </c>
      <c r="H513" s="60" t="s">
        <v>50</v>
      </c>
      <c r="I513" s="54">
        <v>0</v>
      </c>
      <c r="J513" s="55">
        <v>5427.0055106400005</v>
      </c>
      <c r="K513" s="56">
        <v>0.90450091844000002</v>
      </c>
      <c r="L513" s="55">
        <v>0</v>
      </c>
      <c r="M513" s="55">
        <v>0</v>
      </c>
      <c r="N513" s="55">
        <v>0</v>
      </c>
      <c r="O513" s="55">
        <v>1735.3796691000002</v>
      </c>
      <c r="P513" s="55">
        <v>0</v>
      </c>
      <c r="Q513" s="55">
        <v>0</v>
      </c>
      <c r="R513" s="55">
        <v>0</v>
      </c>
      <c r="S513" s="112">
        <f t="shared" si="21"/>
        <v>7162.3851797400002</v>
      </c>
      <c r="T513" s="51" t="s">
        <v>599</v>
      </c>
      <c r="U513" s="51">
        <v>0</v>
      </c>
      <c r="V513" s="57">
        <v>0</v>
      </c>
      <c r="W513" s="55">
        <v>0</v>
      </c>
      <c r="X513" s="112">
        <f t="shared" si="22"/>
        <v>0</v>
      </c>
      <c r="Y513" s="55">
        <f t="shared" si="23"/>
        <v>7162.3851797400002</v>
      </c>
      <c r="Z513" s="3"/>
    </row>
    <row r="514" spans="1:26" x14ac:dyDescent="0.3">
      <c r="A514" s="60" t="s">
        <v>27</v>
      </c>
      <c r="B514" s="60">
        <v>601615</v>
      </c>
      <c r="C514" s="60" t="s">
        <v>574</v>
      </c>
      <c r="D514" s="62" t="s">
        <v>575</v>
      </c>
      <c r="E514" s="60" t="s">
        <v>603</v>
      </c>
      <c r="F514" s="60" t="s">
        <v>604</v>
      </c>
      <c r="G514" s="60">
        <v>1210</v>
      </c>
      <c r="H514" s="60" t="s">
        <v>50</v>
      </c>
      <c r="I514" s="54">
        <v>0</v>
      </c>
      <c r="J514" s="55">
        <v>5553.2149411200007</v>
      </c>
      <c r="K514" s="56">
        <v>0.92553582352000008</v>
      </c>
      <c r="L514" s="55">
        <v>0</v>
      </c>
      <c r="M514" s="55">
        <v>0</v>
      </c>
      <c r="N514" s="55">
        <v>0</v>
      </c>
      <c r="O514" s="55">
        <v>1735.3796691000002</v>
      </c>
      <c r="P514" s="55">
        <v>0</v>
      </c>
      <c r="Q514" s="55">
        <v>0</v>
      </c>
      <c r="R514" s="55">
        <v>0</v>
      </c>
      <c r="S514" s="112">
        <f t="shared" si="21"/>
        <v>7288.5946102200014</v>
      </c>
      <c r="T514" s="51" t="s">
        <v>807</v>
      </c>
      <c r="U514" s="51">
        <v>2034</v>
      </c>
      <c r="V514" s="55">
        <v>0</v>
      </c>
      <c r="W514" s="55">
        <v>1297.7965774535505</v>
      </c>
      <c r="X514" s="112">
        <f t="shared" si="22"/>
        <v>1297.7965774535505</v>
      </c>
      <c r="Y514" s="55">
        <f t="shared" si="23"/>
        <v>8586.391187673551</v>
      </c>
      <c r="Z514" s="3"/>
    </row>
    <row r="515" spans="1:26" x14ac:dyDescent="0.3">
      <c r="A515" s="60" t="s">
        <v>27</v>
      </c>
      <c r="B515" s="60">
        <v>601615</v>
      </c>
      <c r="C515" s="60" t="s">
        <v>574</v>
      </c>
      <c r="D515" s="62" t="s">
        <v>575</v>
      </c>
      <c r="E515" s="60">
        <v>171043</v>
      </c>
      <c r="F515" s="60" t="s">
        <v>605</v>
      </c>
      <c r="G515" s="60">
        <v>1035</v>
      </c>
      <c r="H515" s="60" t="s">
        <v>50</v>
      </c>
      <c r="I515" s="54">
        <v>4052</v>
      </c>
      <c r="J515" s="55">
        <v>5427.0055106400005</v>
      </c>
      <c r="K515" s="56">
        <v>0.90450091844000002</v>
      </c>
      <c r="L515" s="55">
        <v>0</v>
      </c>
      <c r="M515" s="55">
        <v>0</v>
      </c>
      <c r="N515" s="55">
        <v>0</v>
      </c>
      <c r="O515" s="55">
        <v>1735.3796691000002</v>
      </c>
      <c r="P515" s="55">
        <v>0</v>
      </c>
      <c r="Q515" s="55">
        <v>0</v>
      </c>
      <c r="R515" s="55">
        <v>0</v>
      </c>
      <c r="S515" s="112">
        <f t="shared" ref="S515:S578" si="24">J515+SUM(L515:R515)</f>
        <v>7162.3851797400002</v>
      </c>
      <c r="T515" s="51" t="s">
        <v>599</v>
      </c>
      <c r="U515" s="51">
        <v>2018</v>
      </c>
      <c r="V515" s="57">
        <v>0</v>
      </c>
      <c r="W515" s="55">
        <v>0</v>
      </c>
      <c r="X515" s="112">
        <f t="shared" ref="X515:X578" si="25">SUM(V515:W515)</f>
        <v>0</v>
      </c>
      <c r="Y515" s="55">
        <f t="shared" ref="Y515:Y578" si="26">S515+X515</f>
        <v>7162.3851797400002</v>
      </c>
      <c r="Z515" s="3"/>
    </row>
    <row r="516" spans="1:26" x14ac:dyDescent="0.3">
      <c r="A516" s="60" t="s">
        <v>27</v>
      </c>
      <c r="B516" s="60">
        <v>601615</v>
      </c>
      <c r="C516" s="60" t="s">
        <v>574</v>
      </c>
      <c r="D516" s="61" t="s">
        <v>575</v>
      </c>
      <c r="E516" s="60">
        <v>171044</v>
      </c>
      <c r="F516" s="60" t="s">
        <v>606</v>
      </c>
      <c r="G516" s="60">
        <v>1035</v>
      </c>
      <c r="H516" s="60" t="s">
        <v>50</v>
      </c>
      <c r="I516" s="54">
        <v>10609</v>
      </c>
      <c r="J516" s="55">
        <v>5427.0055106400005</v>
      </c>
      <c r="K516" s="56">
        <v>0.90450091844000002</v>
      </c>
      <c r="L516" s="55">
        <v>4168.8447330899598</v>
      </c>
      <c r="M516" s="55">
        <v>0</v>
      </c>
      <c r="N516" s="55">
        <v>0</v>
      </c>
      <c r="O516" s="55">
        <v>1735.3796691000002</v>
      </c>
      <c r="P516" s="55">
        <v>5017.8247016559208</v>
      </c>
      <c r="Q516" s="55">
        <v>0</v>
      </c>
      <c r="R516" s="55">
        <v>0</v>
      </c>
      <c r="S516" s="112">
        <f t="shared" si="24"/>
        <v>16349.054614485882</v>
      </c>
      <c r="T516" s="51" t="s">
        <v>599</v>
      </c>
      <c r="U516" s="51">
        <v>2018</v>
      </c>
      <c r="V516" s="55">
        <v>0</v>
      </c>
      <c r="W516" s="55">
        <v>0</v>
      </c>
      <c r="X516" s="112">
        <f t="shared" si="25"/>
        <v>0</v>
      </c>
      <c r="Y516" s="55">
        <f t="shared" si="26"/>
        <v>16349.054614485882</v>
      </c>
      <c r="Z516" s="3"/>
    </row>
    <row r="517" spans="1:26" x14ac:dyDescent="0.3">
      <c r="A517" s="60" t="s">
        <v>27</v>
      </c>
      <c r="B517" s="60">
        <v>601615</v>
      </c>
      <c r="C517" s="60" t="s">
        <v>574</v>
      </c>
      <c r="D517" s="61" t="s">
        <v>575</v>
      </c>
      <c r="E517" s="60">
        <v>171045</v>
      </c>
      <c r="F517" s="60" t="s">
        <v>607</v>
      </c>
      <c r="G517" s="60">
        <v>1035</v>
      </c>
      <c r="H517" s="60" t="s">
        <v>50</v>
      </c>
      <c r="I517" s="54">
        <v>7931</v>
      </c>
      <c r="J517" s="55">
        <v>5427.0055106400005</v>
      </c>
      <c r="K517" s="56">
        <v>0.90450091844000002</v>
      </c>
      <c r="L517" s="55">
        <v>1746.5912735076402</v>
      </c>
      <c r="M517" s="55">
        <v>0</v>
      </c>
      <c r="N517" s="55">
        <v>0</v>
      </c>
      <c r="O517" s="55">
        <v>1735.3796691000002</v>
      </c>
      <c r="P517" s="55">
        <v>3075.3438897175588</v>
      </c>
      <c r="Q517" s="55">
        <v>1537.67</v>
      </c>
      <c r="R517" s="55">
        <v>0</v>
      </c>
      <c r="S517" s="112">
        <f t="shared" si="24"/>
        <v>13521.9903429652</v>
      </c>
      <c r="T517" s="51" t="s">
        <v>599</v>
      </c>
      <c r="U517" s="51">
        <v>2034</v>
      </c>
      <c r="V517" s="55">
        <v>0</v>
      </c>
      <c r="W517" s="55">
        <v>1405.2092969850364</v>
      </c>
      <c r="X517" s="112">
        <f t="shared" si="25"/>
        <v>1405.2092969850364</v>
      </c>
      <c r="Y517" s="55">
        <f t="shared" si="26"/>
        <v>14927.199639950237</v>
      </c>
      <c r="Z517" s="3"/>
    </row>
    <row r="518" spans="1:26" x14ac:dyDescent="0.3">
      <c r="A518" s="60" t="s">
        <v>27</v>
      </c>
      <c r="B518" s="60">
        <v>601615</v>
      </c>
      <c r="C518" s="60" t="s">
        <v>574</v>
      </c>
      <c r="D518" s="61" t="s">
        <v>575</v>
      </c>
      <c r="E518" s="60">
        <v>171046</v>
      </c>
      <c r="F518" s="60" t="s">
        <v>608</v>
      </c>
      <c r="G518" s="60">
        <v>1035</v>
      </c>
      <c r="H518" s="60" t="s">
        <v>50</v>
      </c>
      <c r="I518" s="54">
        <v>20174</v>
      </c>
      <c r="J518" s="55">
        <v>5427.0055106400005</v>
      </c>
      <c r="K518" s="56">
        <v>0.90450091844000002</v>
      </c>
      <c r="L518" s="55">
        <v>12820.39601796856</v>
      </c>
      <c r="M518" s="55">
        <v>0</v>
      </c>
      <c r="N518" s="55">
        <v>0</v>
      </c>
      <c r="O518" s="55">
        <v>1735.3796691000002</v>
      </c>
      <c r="P518" s="55">
        <v>0</v>
      </c>
      <c r="Q518" s="55">
        <v>0</v>
      </c>
      <c r="R518" s="55">
        <v>0</v>
      </c>
      <c r="S518" s="112">
        <f t="shared" si="24"/>
        <v>19982.781197708562</v>
      </c>
      <c r="T518" s="51" t="s">
        <v>599</v>
      </c>
      <c r="U518" s="51">
        <v>2018</v>
      </c>
      <c r="V518" s="57">
        <v>0</v>
      </c>
      <c r="W518" s="55">
        <v>0</v>
      </c>
      <c r="X518" s="112">
        <f t="shared" si="25"/>
        <v>0</v>
      </c>
      <c r="Y518" s="55">
        <f t="shared" si="26"/>
        <v>19982.781197708562</v>
      </c>
      <c r="Z518" s="3"/>
    </row>
    <row r="519" spans="1:26" x14ac:dyDescent="0.3">
      <c r="A519" s="60" t="s">
        <v>27</v>
      </c>
      <c r="B519" s="60">
        <v>601615</v>
      </c>
      <c r="C519" s="60" t="s">
        <v>574</v>
      </c>
      <c r="D519" s="62" t="s">
        <v>575</v>
      </c>
      <c r="E519" s="60">
        <v>171047</v>
      </c>
      <c r="F519" s="60" t="s">
        <v>609</v>
      </c>
      <c r="G519" s="60">
        <v>1035</v>
      </c>
      <c r="H519" s="60" t="s">
        <v>50</v>
      </c>
      <c r="I519" s="54">
        <v>17716</v>
      </c>
      <c r="J519" s="55">
        <v>5427.0055106400005</v>
      </c>
      <c r="K519" s="56">
        <v>0.90450091844000002</v>
      </c>
      <c r="L519" s="55">
        <v>10597.132760443041</v>
      </c>
      <c r="M519" s="55">
        <v>0</v>
      </c>
      <c r="N519" s="55">
        <v>0</v>
      </c>
      <c r="O519" s="55">
        <v>1735.3796691000002</v>
      </c>
      <c r="P519" s="55">
        <v>0</v>
      </c>
      <c r="Q519" s="55">
        <v>0</v>
      </c>
      <c r="R519" s="55">
        <v>0</v>
      </c>
      <c r="S519" s="112">
        <f t="shared" si="24"/>
        <v>17759.517940183043</v>
      </c>
      <c r="T519" s="51" t="s">
        <v>599</v>
      </c>
      <c r="U519" s="51">
        <v>2018</v>
      </c>
      <c r="V519" s="55">
        <v>0</v>
      </c>
      <c r="W519" s="55">
        <v>0</v>
      </c>
      <c r="X519" s="112">
        <f t="shared" si="25"/>
        <v>0</v>
      </c>
      <c r="Y519" s="55">
        <f t="shared" si="26"/>
        <v>17759.517940183043</v>
      </c>
      <c r="Z519" s="3"/>
    </row>
    <row r="520" spans="1:26" x14ac:dyDescent="0.3">
      <c r="A520" s="60" t="s">
        <v>27</v>
      </c>
      <c r="B520" s="60">
        <v>601615</v>
      </c>
      <c r="C520" s="60" t="s">
        <v>574</v>
      </c>
      <c r="D520" s="61" t="s">
        <v>575</v>
      </c>
      <c r="E520" s="60">
        <v>171048</v>
      </c>
      <c r="F520" s="60" t="s">
        <v>610</v>
      </c>
      <c r="G520" s="60">
        <v>1035</v>
      </c>
      <c r="H520" s="60" t="s">
        <v>50</v>
      </c>
      <c r="I520" s="54">
        <v>8983</v>
      </c>
      <c r="J520" s="55">
        <v>5427.0055106400005</v>
      </c>
      <c r="K520" s="56">
        <v>0.90450091844000002</v>
      </c>
      <c r="L520" s="55">
        <v>2698.1262397065202</v>
      </c>
      <c r="M520" s="55">
        <v>0</v>
      </c>
      <c r="N520" s="55">
        <v>0</v>
      </c>
      <c r="O520" s="55">
        <v>1735.3796691000002</v>
      </c>
      <c r="P520" s="55">
        <v>0</v>
      </c>
      <c r="Q520" s="55">
        <v>915.4</v>
      </c>
      <c r="R520" s="55">
        <v>0</v>
      </c>
      <c r="S520" s="112">
        <f t="shared" si="24"/>
        <v>10775.911419446522</v>
      </c>
      <c r="T520" s="51" t="s">
        <v>599</v>
      </c>
      <c r="U520" s="51">
        <v>2018</v>
      </c>
      <c r="V520" s="55">
        <v>0</v>
      </c>
      <c r="W520" s="55">
        <v>0</v>
      </c>
      <c r="X520" s="112">
        <f t="shared" si="25"/>
        <v>0</v>
      </c>
      <c r="Y520" s="55">
        <f t="shared" si="26"/>
        <v>10775.911419446522</v>
      </c>
      <c r="Z520" s="3"/>
    </row>
    <row r="521" spans="1:26" x14ac:dyDescent="0.3">
      <c r="A521" s="60" t="s">
        <v>27</v>
      </c>
      <c r="B521" s="60">
        <v>601615</v>
      </c>
      <c r="C521" s="60" t="s">
        <v>574</v>
      </c>
      <c r="D521" s="61" t="s">
        <v>575</v>
      </c>
      <c r="E521" s="60">
        <v>171049</v>
      </c>
      <c r="F521" s="60" t="s">
        <v>611</v>
      </c>
      <c r="G521" s="60">
        <v>1035</v>
      </c>
      <c r="H521" s="60" t="s">
        <v>50</v>
      </c>
      <c r="I521" s="54">
        <v>14464</v>
      </c>
      <c r="J521" s="55">
        <v>5427.0055106400005</v>
      </c>
      <c r="K521" s="56">
        <v>0.90450091844000002</v>
      </c>
      <c r="L521" s="55">
        <v>7655.6957736761606</v>
      </c>
      <c r="M521" s="55">
        <v>0</v>
      </c>
      <c r="N521" s="55">
        <v>0</v>
      </c>
      <c r="O521" s="55">
        <v>1735.3796691000002</v>
      </c>
      <c r="P521" s="55">
        <v>0</v>
      </c>
      <c r="Q521" s="55">
        <v>1458.1100000000001</v>
      </c>
      <c r="R521" s="55">
        <v>0</v>
      </c>
      <c r="S521" s="112">
        <f t="shared" si="24"/>
        <v>16276.19095341616</v>
      </c>
      <c r="T521" s="51" t="s">
        <v>599</v>
      </c>
      <c r="U521" s="51">
        <v>2018</v>
      </c>
      <c r="V521" s="55">
        <v>0</v>
      </c>
      <c r="W521" s="55">
        <v>0</v>
      </c>
      <c r="X521" s="112">
        <f t="shared" si="25"/>
        <v>0</v>
      </c>
      <c r="Y521" s="55">
        <f t="shared" si="26"/>
        <v>16276.19095341616</v>
      </c>
      <c r="Z521" s="3"/>
    </row>
    <row r="522" spans="1:26" x14ac:dyDescent="0.3">
      <c r="A522" s="60" t="s">
        <v>27</v>
      </c>
      <c r="B522" s="60">
        <v>601615</v>
      </c>
      <c r="C522" s="60" t="s">
        <v>574</v>
      </c>
      <c r="D522" s="62" t="s">
        <v>575</v>
      </c>
      <c r="E522" s="60">
        <v>171050</v>
      </c>
      <c r="F522" s="60" t="s">
        <v>612</v>
      </c>
      <c r="G522" s="60">
        <v>1035</v>
      </c>
      <c r="H522" s="60" t="s">
        <v>50</v>
      </c>
      <c r="I522" s="54">
        <v>4921</v>
      </c>
      <c r="J522" s="55">
        <v>5427.0055106400005</v>
      </c>
      <c r="K522" s="56">
        <v>0.90450091844000002</v>
      </c>
      <c r="L522" s="55">
        <v>0</v>
      </c>
      <c r="M522" s="55">
        <v>0</v>
      </c>
      <c r="N522" s="55">
        <v>0</v>
      </c>
      <c r="O522" s="55">
        <v>1735.3796691000002</v>
      </c>
      <c r="P522" s="55">
        <v>3167.1054928641415</v>
      </c>
      <c r="Q522" s="55">
        <v>0</v>
      </c>
      <c r="R522" s="55">
        <v>0</v>
      </c>
      <c r="S522" s="112">
        <f t="shared" si="24"/>
        <v>10329.490672604141</v>
      </c>
      <c r="T522" s="51" t="s">
        <v>599</v>
      </c>
      <c r="U522" s="51">
        <v>2018</v>
      </c>
      <c r="V522" s="55">
        <v>0</v>
      </c>
      <c r="W522" s="55">
        <v>0</v>
      </c>
      <c r="X522" s="112">
        <f t="shared" si="25"/>
        <v>0</v>
      </c>
      <c r="Y522" s="55">
        <f t="shared" si="26"/>
        <v>10329.490672604141</v>
      </c>
      <c r="Z522" s="3"/>
    </row>
    <row r="523" spans="1:26" x14ac:dyDescent="0.3">
      <c r="A523" s="60" t="s">
        <v>27</v>
      </c>
      <c r="B523" s="60">
        <v>601615</v>
      </c>
      <c r="C523" s="60" t="s">
        <v>574</v>
      </c>
      <c r="D523" s="61" t="s">
        <v>575</v>
      </c>
      <c r="E523" s="60">
        <v>171064</v>
      </c>
      <c r="F523" s="60" t="s">
        <v>613</v>
      </c>
      <c r="G523" s="60">
        <v>1212</v>
      </c>
      <c r="H523" s="60" t="s">
        <v>50</v>
      </c>
      <c r="I523" s="54">
        <v>9191</v>
      </c>
      <c r="J523" s="55">
        <v>4606.6442125200001</v>
      </c>
      <c r="K523" s="56">
        <v>0.76777403542</v>
      </c>
      <c r="L523" s="55">
        <v>2449.9669470252202</v>
      </c>
      <c r="M523" s="55">
        <v>0</v>
      </c>
      <c r="N523" s="55">
        <v>0</v>
      </c>
      <c r="O523" s="55">
        <v>1735.3796691000002</v>
      </c>
      <c r="P523" s="55">
        <v>0</v>
      </c>
      <c r="Q523" s="55">
        <v>1359.97</v>
      </c>
      <c r="R523" s="55">
        <v>0</v>
      </c>
      <c r="S523" s="112">
        <f t="shared" si="24"/>
        <v>10151.96082864522</v>
      </c>
      <c r="T523" s="51" t="s">
        <v>247</v>
      </c>
      <c r="U523" s="51">
        <v>1900</v>
      </c>
      <c r="V523" s="55">
        <v>0</v>
      </c>
      <c r="W523" s="55">
        <v>0</v>
      </c>
      <c r="X523" s="112">
        <f t="shared" si="25"/>
        <v>0</v>
      </c>
      <c r="Y523" s="55">
        <f t="shared" si="26"/>
        <v>10151.96082864522</v>
      </c>
      <c r="Z523" s="3"/>
    </row>
    <row r="524" spans="1:26" x14ac:dyDescent="0.3">
      <c r="A524" s="60" t="s">
        <v>27</v>
      </c>
      <c r="B524" s="60">
        <v>601615</v>
      </c>
      <c r="C524" s="60" t="s">
        <v>574</v>
      </c>
      <c r="D524" s="61" t="s">
        <v>575</v>
      </c>
      <c r="E524" s="60">
        <v>181003</v>
      </c>
      <c r="F524" s="60" t="s">
        <v>614</v>
      </c>
      <c r="G524" s="60">
        <v>1035</v>
      </c>
      <c r="H524" s="60" t="s">
        <v>50</v>
      </c>
      <c r="I524" s="54">
        <v>7657</v>
      </c>
      <c r="J524" s="55">
        <v>5427.0055106400005</v>
      </c>
      <c r="K524" s="56">
        <v>0.90450091844000002</v>
      </c>
      <c r="L524" s="55">
        <v>1498.75802185508</v>
      </c>
      <c r="M524" s="55">
        <v>0</v>
      </c>
      <c r="N524" s="55">
        <v>0</v>
      </c>
      <c r="O524" s="55">
        <v>1735.3796691000002</v>
      </c>
      <c r="P524" s="55">
        <v>0</v>
      </c>
      <c r="Q524" s="55">
        <v>1360.84</v>
      </c>
      <c r="R524" s="55">
        <v>0</v>
      </c>
      <c r="S524" s="112">
        <f t="shared" si="24"/>
        <v>10021.983201595081</v>
      </c>
      <c r="T524" s="51" t="s">
        <v>599</v>
      </c>
      <c r="U524" s="51">
        <v>2018</v>
      </c>
      <c r="V524" s="55">
        <v>0</v>
      </c>
      <c r="W524" s="55">
        <v>0</v>
      </c>
      <c r="X524" s="112">
        <f t="shared" si="25"/>
        <v>0</v>
      </c>
      <c r="Y524" s="55">
        <f t="shared" si="26"/>
        <v>10021.983201595081</v>
      </c>
      <c r="Z524" s="3"/>
    </row>
    <row r="525" spans="1:26" x14ac:dyDescent="0.3">
      <c r="A525" s="60" t="s">
        <v>27</v>
      </c>
      <c r="B525" s="60">
        <v>601615</v>
      </c>
      <c r="C525" s="60" t="s">
        <v>574</v>
      </c>
      <c r="D525" s="61" t="s">
        <v>575</v>
      </c>
      <c r="E525" s="60">
        <v>181024</v>
      </c>
      <c r="F525" s="60" t="s">
        <v>615</v>
      </c>
      <c r="G525" s="60">
        <v>1035</v>
      </c>
      <c r="H525" s="60" t="s">
        <v>50</v>
      </c>
      <c r="I525" s="54">
        <v>19980</v>
      </c>
      <c r="J525" s="55">
        <v>5427.0055106400005</v>
      </c>
      <c r="K525" s="56">
        <v>0.90450091844000002</v>
      </c>
      <c r="L525" s="55">
        <v>12644.922839791201</v>
      </c>
      <c r="M525" s="55">
        <v>0</v>
      </c>
      <c r="N525" s="55">
        <v>0</v>
      </c>
      <c r="O525" s="55">
        <v>1735.3796691000002</v>
      </c>
      <c r="P525" s="55">
        <v>0</v>
      </c>
      <c r="Q525" s="55">
        <v>0</v>
      </c>
      <c r="R525" s="55">
        <v>0</v>
      </c>
      <c r="S525" s="112">
        <f t="shared" si="24"/>
        <v>19807.308019531203</v>
      </c>
      <c r="T525" s="51" t="s">
        <v>599</v>
      </c>
      <c r="U525" s="51">
        <v>2019</v>
      </c>
      <c r="V525" s="57">
        <v>0</v>
      </c>
      <c r="W525" s="55">
        <v>0</v>
      </c>
      <c r="X525" s="112">
        <f t="shared" si="25"/>
        <v>0</v>
      </c>
      <c r="Y525" s="55">
        <f t="shared" si="26"/>
        <v>19807.308019531203</v>
      </c>
      <c r="Z525" s="3"/>
    </row>
    <row r="526" spans="1:26" x14ac:dyDescent="0.3">
      <c r="A526" s="60" t="s">
        <v>27</v>
      </c>
      <c r="B526" s="60">
        <v>601615</v>
      </c>
      <c r="C526" s="60" t="s">
        <v>574</v>
      </c>
      <c r="D526" s="61" t="s">
        <v>575</v>
      </c>
      <c r="E526" s="60">
        <v>181025</v>
      </c>
      <c r="F526" s="60" t="s">
        <v>616</v>
      </c>
      <c r="G526" s="60">
        <v>1035</v>
      </c>
      <c r="H526" s="60" t="s">
        <v>50</v>
      </c>
      <c r="I526" s="54">
        <v>10160</v>
      </c>
      <c r="J526" s="55">
        <v>5427.0055106400005</v>
      </c>
      <c r="K526" s="56">
        <v>0.90450091844000002</v>
      </c>
      <c r="L526" s="55">
        <v>3762.7238207104001</v>
      </c>
      <c r="M526" s="55">
        <v>0</v>
      </c>
      <c r="N526" s="55">
        <v>0</v>
      </c>
      <c r="O526" s="55">
        <v>1735.3796691000002</v>
      </c>
      <c r="P526" s="55">
        <v>6506.7760070161421</v>
      </c>
      <c r="Q526" s="55">
        <v>0</v>
      </c>
      <c r="R526" s="55">
        <v>0</v>
      </c>
      <c r="S526" s="112">
        <f t="shared" si="24"/>
        <v>17431.885007466542</v>
      </c>
      <c r="T526" s="51" t="s">
        <v>599</v>
      </c>
      <c r="U526" s="51">
        <v>2019</v>
      </c>
      <c r="V526" s="57">
        <v>0</v>
      </c>
      <c r="W526" s="55">
        <v>0</v>
      </c>
      <c r="X526" s="112">
        <f t="shared" si="25"/>
        <v>0</v>
      </c>
      <c r="Y526" s="55">
        <f t="shared" si="26"/>
        <v>17431.885007466542</v>
      </c>
      <c r="Z526" s="3"/>
    </row>
    <row r="527" spans="1:26" x14ac:dyDescent="0.3">
      <c r="A527" s="60" t="s">
        <v>27</v>
      </c>
      <c r="B527" s="60">
        <v>601615</v>
      </c>
      <c r="C527" s="60" t="s">
        <v>574</v>
      </c>
      <c r="D527" s="62" t="s">
        <v>575</v>
      </c>
      <c r="E527" s="60">
        <v>181026</v>
      </c>
      <c r="F527" s="60" t="s">
        <v>617</v>
      </c>
      <c r="G527" s="60">
        <v>1035</v>
      </c>
      <c r="H527" s="60" t="s">
        <v>50</v>
      </c>
      <c r="I527" s="54">
        <v>13117</v>
      </c>
      <c r="J527" s="55">
        <v>5427.0055106400005</v>
      </c>
      <c r="K527" s="56">
        <v>0.90450091844000002</v>
      </c>
      <c r="L527" s="55">
        <v>6437.3330365374804</v>
      </c>
      <c r="M527" s="55">
        <v>0</v>
      </c>
      <c r="N527" s="55">
        <v>0</v>
      </c>
      <c r="O527" s="55">
        <v>1735.3796691000002</v>
      </c>
      <c r="P527" s="55">
        <v>0</v>
      </c>
      <c r="Q527" s="55">
        <v>0</v>
      </c>
      <c r="R527" s="55">
        <v>0</v>
      </c>
      <c r="S527" s="112">
        <f t="shared" si="24"/>
        <v>13599.718216277481</v>
      </c>
      <c r="T527" s="51" t="s">
        <v>599</v>
      </c>
      <c r="U527" s="51">
        <v>2019</v>
      </c>
      <c r="V527" s="55">
        <v>0</v>
      </c>
      <c r="W527" s="55">
        <v>0</v>
      </c>
      <c r="X527" s="112">
        <f t="shared" si="25"/>
        <v>0</v>
      </c>
      <c r="Y527" s="55">
        <f t="shared" si="26"/>
        <v>13599.718216277481</v>
      </c>
      <c r="Z527" s="3"/>
    </row>
    <row r="528" spans="1:26" x14ac:dyDescent="0.3">
      <c r="A528" s="60" t="s">
        <v>27</v>
      </c>
      <c r="B528" s="60">
        <v>601615</v>
      </c>
      <c r="C528" s="60" t="s">
        <v>574</v>
      </c>
      <c r="D528" s="62" t="s">
        <v>575</v>
      </c>
      <c r="E528" s="60">
        <v>181032</v>
      </c>
      <c r="F528" s="60" t="s">
        <v>618</v>
      </c>
      <c r="G528" s="60">
        <v>1035</v>
      </c>
      <c r="H528" s="60" t="s">
        <v>50</v>
      </c>
      <c r="I528" s="54">
        <v>9481</v>
      </c>
      <c r="J528" s="55">
        <v>5427.0055106400005</v>
      </c>
      <c r="K528" s="56">
        <v>0.90450091844000002</v>
      </c>
      <c r="L528" s="55">
        <v>3148.5676970896402</v>
      </c>
      <c r="M528" s="55">
        <v>0</v>
      </c>
      <c r="N528" s="55">
        <v>0</v>
      </c>
      <c r="O528" s="55">
        <v>1735.3796691000002</v>
      </c>
      <c r="P528" s="55">
        <v>0</v>
      </c>
      <c r="Q528" s="55">
        <v>0</v>
      </c>
      <c r="R528" s="55">
        <v>0</v>
      </c>
      <c r="S528" s="112">
        <f t="shared" si="24"/>
        <v>10310.95287682964</v>
      </c>
      <c r="T528" s="51" t="s">
        <v>599</v>
      </c>
      <c r="U528" s="51">
        <v>2019</v>
      </c>
      <c r="V528" s="57">
        <v>0</v>
      </c>
      <c r="W528" s="57">
        <v>0</v>
      </c>
      <c r="X528" s="112">
        <f t="shared" si="25"/>
        <v>0</v>
      </c>
      <c r="Y528" s="55">
        <f t="shared" si="26"/>
        <v>10310.95287682964</v>
      </c>
      <c r="Z528" s="3"/>
    </row>
    <row r="529" spans="1:26" x14ac:dyDescent="0.3">
      <c r="A529" s="60" t="s">
        <v>27</v>
      </c>
      <c r="B529" s="60">
        <v>601615</v>
      </c>
      <c r="C529" s="60" t="s">
        <v>574</v>
      </c>
      <c r="D529" s="61" t="s">
        <v>575</v>
      </c>
      <c r="E529" s="60">
        <v>181033</v>
      </c>
      <c r="F529" s="60" t="s">
        <v>619</v>
      </c>
      <c r="G529" s="60">
        <v>1035</v>
      </c>
      <c r="H529" s="60" t="s">
        <v>50</v>
      </c>
      <c r="I529" s="54">
        <v>21400</v>
      </c>
      <c r="J529" s="55">
        <v>5427.0055106400005</v>
      </c>
      <c r="K529" s="56">
        <v>0.90450091844000002</v>
      </c>
      <c r="L529" s="55">
        <v>13929.314143976</v>
      </c>
      <c r="M529" s="55">
        <v>0</v>
      </c>
      <c r="N529" s="55">
        <v>0</v>
      </c>
      <c r="O529" s="55">
        <v>1735.3796691000002</v>
      </c>
      <c r="P529" s="55">
        <v>0</v>
      </c>
      <c r="Q529" s="55">
        <v>0</v>
      </c>
      <c r="R529" s="55">
        <v>0</v>
      </c>
      <c r="S529" s="112">
        <f t="shared" si="24"/>
        <v>21091.699323716002</v>
      </c>
      <c r="T529" s="51" t="s">
        <v>599</v>
      </c>
      <c r="U529" s="51">
        <v>2019</v>
      </c>
      <c r="V529" s="55">
        <v>0</v>
      </c>
      <c r="W529" s="55">
        <v>0</v>
      </c>
      <c r="X529" s="112">
        <f t="shared" si="25"/>
        <v>0</v>
      </c>
      <c r="Y529" s="55">
        <f t="shared" si="26"/>
        <v>21091.699323716002</v>
      </c>
      <c r="Z529" s="3"/>
    </row>
    <row r="530" spans="1:26" x14ac:dyDescent="0.3">
      <c r="A530" s="60" t="s">
        <v>27</v>
      </c>
      <c r="B530" s="60">
        <v>601615</v>
      </c>
      <c r="C530" s="60" t="s">
        <v>574</v>
      </c>
      <c r="D530" s="62" t="s">
        <v>575</v>
      </c>
      <c r="E530" s="60">
        <v>181035</v>
      </c>
      <c r="F530" s="60" t="s">
        <v>620</v>
      </c>
      <c r="G530" s="60">
        <v>1035</v>
      </c>
      <c r="H530" s="60" t="s">
        <v>50</v>
      </c>
      <c r="I530" s="54">
        <v>11628</v>
      </c>
      <c r="J530" s="55">
        <v>5427.0055106400005</v>
      </c>
      <c r="K530" s="56">
        <v>0.90450091844000002</v>
      </c>
      <c r="L530" s="55">
        <v>5090.5311689803202</v>
      </c>
      <c r="M530" s="55">
        <v>0</v>
      </c>
      <c r="N530" s="55">
        <v>0</v>
      </c>
      <c r="O530" s="55">
        <v>1735.3796691000002</v>
      </c>
      <c r="P530" s="55">
        <v>0</v>
      </c>
      <c r="Q530" s="55">
        <v>2380.75</v>
      </c>
      <c r="R530" s="55">
        <v>0</v>
      </c>
      <c r="S530" s="112">
        <f t="shared" si="24"/>
        <v>14633.666348720322</v>
      </c>
      <c r="T530" s="51" t="s">
        <v>599</v>
      </c>
      <c r="U530" s="51">
        <v>2019</v>
      </c>
      <c r="V530" s="55">
        <v>0</v>
      </c>
      <c r="W530" s="55">
        <v>0</v>
      </c>
      <c r="X530" s="112">
        <f t="shared" si="25"/>
        <v>0</v>
      </c>
      <c r="Y530" s="55">
        <f t="shared" si="26"/>
        <v>14633.666348720322</v>
      </c>
      <c r="Z530" s="3"/>
    </row>
    <row r="531" spans="1:26" x14ac:dyDescent="0.3">
      <c r="A531" s="60" t="s">
        <v>27</v>
      </c>
      <c r="B531" s="60">
        <v>601615</v>
      </c>
      <c r="C531" s="60" t="s">
        <v>574</v>
      </c>
      <c r="D531" s="61" t="s">
        <v>575</v>
      </c>
      <c r="E531" s="64">
        <v>181036</v>
      </c>
      <c r="F531" s="60" t="s">
        <v>621</v>
      </c>
      <c r="G531" s="60">
        <v>1035</v>
      </c>
      <c r="H531" s="60" t="s">
        <v>50</v>
      </c>
      <c r="I531" s="54">
        <v>10613</v>
      </c>
      <c r="J531" s="55">
        <v>5427.0055106400005</v>
      </c>
      <c r="K531" s="56">
        <v>0.90450091844000002</v>
      </c>
      <c r="L531" s="55">
        <v>4172.4627367637204</v>
      </c>
      <c r="M531" s="55">
        <v>0</v>
      </c>
      <c r="N531" s="55">
        <v>0</v>
      </c>
      <c r="O531" s="55">
        <v>1735.3796691000002</v>
      </c>
      <c r="P531" s="55">
        <v>0</v>
      </c>
      <c r="Q531" s="55">
        <v>230.78</v>
      </c>
      <c r="R531" s="55">
        <v>0</v>
      </c>
      <c r="S531" s="112">
        <f t="shared" si="24"/>
        <v>11565.627916503721</v>
      </c>
      <c r="T531" s="51" t="s">
        <v>599</v>
      </c>
      <c r="U531" s="51">
        <v>2019</v>
      </c>
      <c r="V531" s="55">
        <v>0</v>
      </c>
      <c r="W531" s="55">
        <v>0</v>
      </c>
      <c r="X531" s="112">
        <f t="shared" si="25"/>
        <v>0</v>
      </c>
      <c r="Y531" s="55">
        <f t="shared" si="26"/>
        <v>11565.627916503721</v>
      </c>
      <c r="Z531" s="3"/>
    </row>
    <row r="532" spans="1:26" x14ac:dyDescent="0.3">
      <c r="A532" s="60" t="s">
        <v>27</v>
      </c>
      <c r="B532" s="60">
        <v>601615</v>
      </c>
      <c r="C532" s="60" t="s">
        <v>574</v>
      </c>
      <c r="D532" s="61" t="s">
        <v>575</v>
      </c>
      <c r="E532" s="60">
        <v>181038</v>
      </c>
      <c r="F532" s="60" t="s">
        <v>622</v>
      </c>
      <c r="G532" s="60">
        <v>1035</v>
      </c>
      <c r="H532" s="60" t="s">
        <v>50</v>
      </c>
      <c r="I532" s="54">
        <v>17548</v>
      </c>
      <c r="J532" s="55">
        <v>5427.0055106400005</v>
      </c>
      <c r="K532" s="56">
        <v>0.90450091844000002</v>
      </c>
      <c r="L532" s="55">
        <v>10445.17660614512</v>
      </c>
      <c r="M532" s="55">
        <v>0</v>
      </c>
      <c r="N532" s="55">
        <v>0</v>
      </c>
      <c r="O532" s="55">
        <v>1735.3796691000002</v>
      </c>
      <c r="P532" s="55">
        <v>0</v>
      </c>
      <c r="Q532" s="55">
        <v>0</v>
      </c>
      <c r="R532" s="55">
        <v>0</v>
      </c>
      <c r="S532" s="112">
        <f t="shared" si="24"/>
        <v>17607.561785885122</v>
      </c>
      <c r="T532" s="51" t="s">
        <v>599</v>
      </c>
      <c r="U532" s="51">
        <v>2019</v>
      </c>
      <c r="V532" s="55">
        <v>0</v>
      </c>
      <c r="W532" s="55">
        <v>0</v>
      </c>
      <c r="X532" s="112">
        <f t="shared" si="25"/>
        <v>0</v>
      </c>
      <c r="Y532" s="55">
        <f t="shared" si="26"/>
        <v>17607.561785885122</v>
      </c>
      <c r="Z532" s="3"/>
    </row>
    <row r="533" spans="1:26" x14ac:dyDescent="0.3">
      <c r="A533" s="60" t="s">
        <v>27</v>
      </c>
      <c r="B533" s="60">
        <v>601615</v>
      </c>
      <c r="C533" s="60" t="s">
        <v>574</v>
      </c>
      <c r="D533" s="62" t="s">
        <v>575</v>
      </c>
      <c r="E533" s="60">
        <v>181039</v>
      </c>
      <c r="F533" s="60" t="s">
        <v>623</v>
      </c>
      <c r="G533" s="60">
        <v>1035</v>
      </c>
      <c r="H533" s="60" t="s">
        <v>50</v>
      </c>
      <c r="I533" s="54">
        <v>22475</v>
      </c>
      <c r="J533" s="55">
        <v>5427.0055106400005</v>
      </c>
      <c r="K533" s="56">
        <v>0.90450091844000002</v>
      </c>
      <c r="L533" s="55">
        <v>14901.652631299001</v>
      </c>
      <c r="M533" s="55">
        <v>0</v>
      </c>
      <c r="N533" s="55">
        <v>0</v>
      </c>
      <c r="O533" s="55">
        <v>1735.3796691000002</v>
      </c>
      <c r="P533" s="55">
        <v>2359.1452105795711</v>
      </c>
      <c r="Q533" s="55">
        <v>1348.64</v>
      </c>
      <c r="R533" s="55">
        <v>0</v>
      </c>
      <c r="S533" s="112">
        <f t="shared" si="24"/>
        <v>25771.823021618573</v>
      </c>
      <c r="T533" s="51" t="s">
        <v>599</v>
      </c>
      <c r="U533" s="51">
        <v>2019</v>
      </c>
      <c r="V533" s="55">
        <v>0</v>
      </c>
      <c r="W533" s="55">
        <v>0</v>
      </c>
      <c r="X533" s="112">
        <f t="shared" si="25"/>
        <v>0</v>
      </c>
      <c r="Y533" s="55">
        <f t="shared" si="26"/>
        <v>25771.823021618573</v>
      </c>
      <c r="Z533" s="3"/>
    </row>
    <row r="534" spans="1:26" x14ac:dyDescent="0.3">
      <c r="A534" s="60" t="s">
        <v>27</v>
      </c>
      <c r="B534" s="60">
        <v>601615</v>
      </c>
      <c r="C534" s="60" t="s">
        <v>574</v>
      </c>
      <c r="D534" s="62" t="s">
        <v>575</v>
      </c>
      <c r="E534" s="60">
        <v>191000</v>
      </c>
      <c r="F534" s="60" t="s">
        <v>624</v>
      </c>
      <c r="G534" s="60">
        <v>1035</v>
      </c>
      <c r="H534" s="60" t="s">
        <v>50</v>
      </c>
      <c r="I534" s="54">
        <v>2054</v>
      </c>
      <c r="J534" s="55">
        <v>5427.0055106400005</v>
      </c>
      <c r="K534" s="56">
        <v>0.90450091844000002</v>
      </c>
      <c r="L534" s="55">
        <v>0</v>
      </c>
      <c r="M534" s="55">
        <v>0</v>
      </c>
      <c r="N534" s="55">
        <v>0</v>
      </c>
      <c r="O534" s="55">
        <v>1735.3796691000002</v>
      </c>
      <c r="P534" s="55">
        <v>0</v>
      </c>
      <c r="Q534" s="55">
        <v>0</v>
      </c>
      <c r="R534" s="55">
        <v>0</v>
      </c>
      <c r="S534" s="112">
        <f t="shared" si="24"/>
        <v>7162.3851797400002</v>
      </c>
      <c r="T534" s="51" t="s">
        <v>599</v>
      </c>
      <c r="U534" s="51">
        <v>2019</v>
      </c>
      <c r="V534" s="55">
        <v>0</v>
      </c>
      <c r="W534" s="55">
        <v>0</v>
      </c>
      <c r="X534" s="112">
        <f t="shared" si="25"/>
        <v>0</v>
      </c>
      <c r="Y534" s="55">
        <f t="shared" si="26"/>
        <v>7162.3851797400002</v>
      </c>
      <c r="Z534" s="3"/>
    </row>
    <row r="535" spans="1:26" x14ac:dyDescent="0.3">
      <c r="A535" s="60" t="s">
        <v>27</v>
      </c>
      <c r="B535" s="60">
        <v>601615</v>
      </c>
      <c r="C535" s="60" t="s">
        <v>574</v>
      </c>
      <c r="D535" s="62" t="s">
        <v>575</v>
      </c>
      <c r="E535" s="60">
        <v>191004</v>
      </c>
      <c r="F535" s="60" t="s">
        <v>625</v>
      </c>
      <c r="G535" s="60">
        <v>1035</v>
      </c>
      <c r="H535" s="60" t="s">
        <v>50</v>
      </c>
      <c r="I535" s="54">
        <v>9605</v>
      </c>
      <c r="J535" s="55">
        <v>5427.0055106400005</v>
      </c>
      <c r="K535" s="56">
        <v>0.90450091844000002</v>
      </c>
      <c r="L535" s="55">
        <v>3260.7258109762001</v>
      </c>
      <c r="M535" s="55">
        <v>0</v>
      </c>
      <c r="N535" s="55">
        <v>0</v>
      </c>
      <c r="O535" s="55">
        <v>1735.3796691000002</v>
      </c>
      <c r="P535" s="55">
        <v>0</v>
      </c>
      <c r="Q535" s="55">
        <v>0</v>
      </c>
      <c r="R535" s="55">
        <v>0</v>
      </c>
      <c r="S535" s="112">
        <f t="shared" si="24"/>
        <v>10423.110990716201</v>
      </c>
      <c r="T535" s="51" t="s">
        <v>599</v>
      </c>
      <c r="U535" s="51"/>
      <c r="V535" s="55">
        <v>0</v>
      </c>
      <c r="W535" s="55">
        <v>0</v>
      </c>
      <c r="X535" s="112">
        <f t="shared" si="25"/>
        <v>0</v>
      </c>
      <c r="Y535" s="55">
        <f t="shared" si="26"/>
        <v>10423.110990716201</v>
      </c>
      <c r="Z535" s="3"/>
    </row>
    <row r="536" spans="1:26" x14ac:dyDescent="0.3">
      <c r="A536" s="60" t="s">
        <v>27</v>
      </c>
      <c r="B536" s="60">
        <v>601615</v>
      </c>
      <c r="C536" s="60" t="s">
        <v>574</v>
      </c>
      <c r="D536" s="62" t="s">
        <v>575</v>
      </c>
      <c r="E536" s="60">
        <v>191005</v>
      </c>
      <c r="F536" s="60" t="s">
        <v>626</v>
      </c>
      <c r="G536" s="60">
        <v>1035</v>
      </c>
      <c r="H536" s="60" t="s">
        <v>50</v>
      </c>
      <c r="I536" s="54">
        <v>13928</v>
      </c>
      <c r="J536" s="55">
        <v>5427.0055106400005</v>
      </c>
      <c r="K536" s="56">
        <v>0.90450091844000002</v>
      </c>
      <c r="L536" s="55">
        <v>7170.88328139232</v>
      </c>
      <c r="M536" s="55">
        <v>0</v>
      </c>
      <c r="N536" s="55">
        <v>0</v>
      </c>
      <c r="O536" s="55">
        <v>1735.3796691000002</v>
      </c>
      <c r="P536" s="55">
        <v>0</v>
      </c>
      <c r="Q536" s="55">
        <v>0</v>
      </c>
      <c r="R536" s="55">
        <v>0</v>
      </c>
      <c r="S536" s="112">
        <f t="shared" si="24"/>
        <v>14333.26846113232</v>
      </c>
      <c r="T536" s="51" t="s">
        <v>599</v>
      </c>
      <c r="U536" s="51">
        <v>2020</v>
      </c>
      <c r="V536" s="57">
        <v>0</v>
      </c>
      <c r="W536" s="55">
        <v>0</v>
      </c>
      <c r="X536" s="112">
        <f t="shared" si="25"/>
        <v>0</v>
      </c>
      <c r="Y536" s="55">
        <f t="shared" si="26"/>
        <v>14333.26846113232</v>
      </c>
      <c r="Z536" s="3"/>
    </row>
    <row r="537" spans="1:26" x14ac:dyDescent="0.3">
      <c r="A537" s="60" t="s">
        <v>27</v>
      </c>
      <c r="B537" s="60">
        <v>601615</v>
      </c>
      <c r="C537" s="60" t="s">
        <v>574</v>
      </c>
      <c r="D537" s="62" t="s">
        <v>575</v>
      </c>
      <c r="E537" s="60">
        <v>191007</v>
      </c>
      <c r="F537" s="60" t="s">
        <v>627</v>
      </c>
      <c r="G537" s="60">
        <v>1035</v>
      </c>
      <c r="H537" s="60" t="s">
        <v>50</v>
      </c>
      <c r="I537" s="54">
        <v>6950</v>
      </c>
      <c r="J537" s="55">
        <v>5427.0055106400005</v>
      </c>
      <c r="K537" s="56">
        <v>0.90450091844000002</v>
      </c>
      <c r="L537" s="55">
        <v>859.27587251800003</v>
      </c>
      <c r="M537" s="55">
        <v>0</v>
      </c>
      <c r="N537" s="55">
        <v>0</v>
      </c>
      <c r="O537" s="55">
        <v>1735.3796691000002</v>
      </c>
      <c r="P537" s="55">
        <v>0</v>
      </c>
      <c r="Q537" s="55">
        <v>0</v>
      </c>
      <c r="R537" s="55">
        <v>0</v>
      </c>
      <c r="S537" s="112">
        <f t="shared" si="24"/>
        <v>8021.6610522580013</v>
      </c>
      <c r="T537" s="51" t="s">
        <v>81</v>
      </c>
      <c r="U537" s="51">
        <v>2026</v>
      </c>
      <c r="V537" s="55">
        <v>0</v>
      </c>
      <c r="W537" s="55">
        <v>13354.845720000001</v>
      </c>
      <c r="X537" s="112">
        <f t="shared" si="25"/>
        <v>13354.845720000001</v>
      </c>
      <c r="Y537" s="55">
        <f t="shared" si="26"/>
        <v>21376.506772258002</v>
      </c>
      <c r="Z537" s="3"/>
    </row>
    <row r="538" spans="1:26" x14ac:dyDescent="0.3">
      <c r="A538" s="60" t="s">
        <v>27</v>
      </c>
      <c r="B538" s="60">
        <v>601615</v>
      </c>
      <c r="C538" s="60" t="s">
        <v>574</v>
      </c>
      <c r="D538" s="62" t="s">
        <v>575</v>
      </c>
      <c r="E538" s="60">
        <v>191021</v>
      </c>
      <c r="F538" s="60" t="s">
        <v>628</v>
      </c>
      <c r="G538" s="60">
        <v>1035</v>
      </c>
      <c r="H538" s="60" t="s">
        <v>50</v>
      </c>
      <c r="I538" s="54">
        <v>7234</v>
      </c>
      <c r="J538" s="55">
        <v>5427.0055106400005</v>
      </c>
      <c r="K538" s="56">
        <v>0.90450091844000002</v>
      </c>
      <c r="L538" s="55">
        <v>1116.1541333549601</v>
      </c>
      <c r="M538" s="55">
        <v>0</v>
      </c>
      <c r="N538" s="55">
        <v>0</v>
      </c>
      <c r="O538" s="55">
        <v>1735.3796691000002</v>
      </c>
      <c r="P538" s="55">
        <v>0</v>
      </c>
      <c r="Q538" s="55">
        <v>0</v>
      </c>
      <c r="R538" s="55">
        <v>0</v>
      </c>
      <c r="S538" s="112">
        <f t="shared" si="24"/>
        <v>8278.5393130949597</v>
      </c>
      <c r="T538" s="51" t="s">
        <v>81</v>
      </c>
      <c r="U538" s="51">
        <v>2026</v>
      </c>
      <c r="V538" s="55">
        <v>0</v>
      </c>
      <c r="W538" s="55">
        <v>13354.845720000001</v>
      </c>
      <c r="X538" s="112">
        <f t="shared" si="25"/>
        <v>13354.845720000001</v>
      </c>
      <c r="Y538" s="55">
        <f t="shared" si="26"/>
        <v>21633.385033094961</v>
      </c>
      <c r="Z538" s="3"/>
    </row>
    <row r="539" spans="1:26" x14ac:dyDescent="0.3">
      <c r="A539" s="60" t="s">
        <v>27</v>
      </c>
      <c r="B539" s="60">
        <v>601615</v>
      </c>
      <c r="C539" s="60" t="s">
        <v>574</v>
      </c>
      <c r="D539" s="62" t="s">
        <v>575</v>
      </c>
      <c r="E539" s="60">
        <v>191027</v>
      </c>
      <c r="F539" s="60" t="s">
        <v>629</v>
      </c>
      <c r="G539" s="60">
        <v>1035</v>
      </c>
      <c r="H539" s="60" t="s">
        <v>50</v>
      </c>
      <c r="I539" s="54">
        <v>11331</v>
      </c>
      <c r="J539" s="55">
        <v>5427.0055106400005</v>
      </c>
      <c r="K539" s="56">
        <v>0.90450091844000002</v>
      </c>
      <c r="L539" s="55">
        <v>4821.8943962036401</v>
      </c>
      <c r="M539" s="55">
        <v>0</v>
      </c>
      <c r="N539" s="55">
        <v>0</v>
      </c>
      <c r="O539" s="55">
        <v>1735.3796691000002</v>
      </c>
      <c r="P539" s="55">
        <v>0</v>
      </c>
      <c r="Q539" s="55">
        <v>0</v>
      </c>
      <c r="R539" s="55">
        <v>0</v>
      </c>
      <c r="S539" s="112">
        <f t="shared" si="24"/>
        <v>11984.279575943641</v>
      </c>
      <c r="T539" s="51" t="s">
        <v>599</v>
      </c>
      <c r="U539" s="51">
        <v>2020</v>
      </c>
      <c r="V539" s="55">
        <v>0</v>
      </c>
      <c r="W539" s="55">
        <v>0</v>
      </c>
      <c r="X539" s="112">
        <f t="shared" si="25"/>
        <v>0</v>
      </c>
      <c r="Y539" s="55">
        <f t="shared" si="26"/>
        <v>11984.279575943641</v>
      </c>
      <c r="Z539" s="3"/>
    </row>
    <row r="540" spans="1:26" x14ac:dyDescent="0.3">
      <c r="A540" s="60" t="s">
        <v>27</v>
      </c>
      <c r="B540" s="60">
        <v>601615</v>
      </c>
      <c r="C540" s="60" t="s">
        <v>574</v>
      </c>
      <c r="D540" s="62" t="s">
        <v>575</v>
      </c>
      <c r="E540" s="60">
        <v>191030</v>
      </c>
      <c r="F540" s="60" t="s">
        <v>630</v>
      </c>
      <c r="G540" s="60">
        <v>1035</v>
      </c>
      <c r="H540" s="60" t="s">
        <v>50</v>
      </c>
      <c r="I540" s="54">
        <v>17579</v>
      </c>
      <c r="J540" s="55">
        <v>5427.0055106400005</v>
      </c>
      <c r="K540" s="56">
        <v>0.90450091844000002</v>
      </c>
      <c r="L540" s="55">
        <v>10473.21613461676</v>
      </c>
      <c r="M540" s="55">
        <v>0</v>
      </c>
      <c r="N540" s="55">
        <v>0</v>
      </c>
      <c r="O540" s="55">
        <v>1735.3796691000002</v>
      </c>
      <c r="P540" s="55">
        <v>0</v>
      </c>
      <c r="Q540" s="55">
        <v>0</v>
      </c>
      <c r="R540" s="55">
        <v>0</v>
      </c>
      <c r="S540" s="112">
        <f t="shared" si="24"/>
        <v>17635.601314356762</v>
      </c>
      <c r="T540" s="51" t="s">
        <v>599</v>
      </c>
      <c r="U540" s="51">
        <v>2020</v>
      </c>
      <c r="V540" s="55">
        <v>0</v>
      </c>
      <c r="W540" s="55">
        <v>0</v>
      </c>
      <c r="X540" s="112">
        <f t="shared" si="25"/>
        <v>0</v>
      </c>
      <c r="Y540" s="55">
        <f t="shared" si="26"/>
        <v>17635.601314356762</v>
      </c>
      <c r="Z540" s="3"/>
    </row>
    <row r="541" spans="1:26" x14ac:dyDescent="0.3">
      <c r="A541" s="60" t="s">
        <v>27</v>
      </c>
      <c r="B541" s="60">
        <v>601615</v>
      </c>
      <c r="C541" s="60" t="s">
        <v>574</v>
      </c>
      <c r="D541" s="62" t="s">
        <v>575</v>
      </c>
      <c r="E541" s="60">
        <v>191031</v>
      </c>
      <c r="F541" s="60" t="s">
        <v>631</v>
      </c>
      <c r="G541" s="60">
        <v>1035</v>
      </c>
      <c r="H541" s="60" t="s">
        <v>50</v>
      </c>
      <c r="I541" s="54">
        <v>13195</v>
      </c>
      <c r="J541" s="55">
        <v>5427.0055106400005</v>
      </c>
      <c r="K541" s="56">
        <v>0.90450091844000002</v>
      </c>
      <c r="L541" s="55">
        <v>6507.8841081758001</v>
      </c>
      <c r="M541" s="55">
        <v>0</v>
      </c>
      <c r="N541" s="55">
        <v>0</v>
      </c>
      <c r="O541" s="55">
        <v>1735.3796691000002</v>
      </c>
      <c r="P541" s="55">
        <v>0</v>
      </c>
      <c r="Q541" s="55">
        <v>0</v>
      </c>
      <c r="R541" s="55">
        <v>0</v>
      </c>
      <c r="S541" s="112">
        <f t="shared" si="24"/>
        <v>13670.269287915802</v>
      </c>
      <c r="T541" s="51" t="s">
        <v>599</v>
      </c>
      <c r="U541" s="51">
        <v>2020</v>
      </c>
      <c r="V541" s="55">
        <v>0</v>
      </c>
      <c r="W541" s="55">
        <v>0</v>
      </c>
      <c r="X541" s="112">
        <f t="shared" si="25"/>
        <v>0</v>
      </c>
      <c r="Y541" s="55">
        <f t="shared" si="26"/>
        <v>13670.269287915802</v>
      </c>
      <c r="Z541" s="3"/>
    </row>
    <row r="542" spans="1:26" x14ac:dyDescent="0.3">
      <c r="A542" s="60" t="s">
        <v>27</v>
      </c>
      <c r="B542" s="60">
        <v>601615</v>
      </c>
      <c r="C542" s="60" t="s">
        <v>574</v>
      </c>
      <c r="D542" s="62" t="s">
        <v>575</v>
      </c>
      <c r="E542" s="60">
        <v>201013</v>
      </c>
      <c r="F542" s="60" t="s">
        <v>632</v>
      </c>
      <c r="G542" s="60">
        <v>1035</v>
      </c>
      <c r="H542" s="60" t="s">
        <v>50</v>
      </c>
      <c r="I542" s="54">
        <v>11487</v>
      </c>
      <c r="J542" s="55">
        <v>5427.0055106400005</v>
      </c>
      <c r="K542" s="56">
        <v>0.90450091844000002</v>
      </c>
      <c r="L542" s="55">
        <v>4962.9965394802803</v>
      </c>
      <c r="M542" s="55">
        <v>0</v>
      </c>
      <c r="N542" s="55">
        <v>0</v>
      </c>
      <c r="O542" s="55">
        <v>1735.3796691000002</v>
      </c>
      <c r="P542" s="55">
        <v>3167.1054928641415</v>
      </c>
      <c r="Q542" s="55">
        <v>0</v>
      </c>
      <c r="R542" s="55">
        <v>0</v>
      </c>
      <c r="S542" s="112">
        <f t="shared" si="24"/>
        <v>15292.487212084423</v>
      </c>
      <c r="T542" s="51" t="s">
        <v>599</v>
      </c>
      <c r="U542" s="51">
        <v>2021</v>
      </c>
      <c r="V542" s="55">
        <v>0</v>
      </c>
      <c r="W542" s="55">
        <v>0</v>
      </c>
      <c r="X542" s="112">
        <f t="shared" si="25"/>
        <v>0</v>
      </c>
      <c r="Y542" s="55">
        <f t="shared" si="26"/>
        <v>15292.487212084423</v>
      </c>
      <c r="Z542" s="3"/>
    </row>
    <row r="543" spans="1:26" x14ac:dyDescent="0.3">
      <c r="A543" s="60" t="s">
        <v>27</v>
      </c>
      <c r="B543" s="60">
        <v>601615</v>
      </c>
      <c r="C543" s="60" t="s">
        <v>574</v>
      </c>
      <c r="D543" s="62" t="s">
        <v>575</v>
      </c>
      <c r="E543" s="60">
        <v>201014</v>
      </c>
      <c r="F543" s="60" t="s">
        <v>633</v>
      </c>
      <c r="G543" s="60">
        <v>1035</v>
      </c>
      <c r="H543" s="60" t="s">
        <v>50</v>
      </c>
      <c r="I543" s="54">
        <v>13110</v>
      </c>
      <c r="J543" s="55">
        <v>5427.0055106400005</v>
      </c>
      <c r="K543" s="56">
        <v>0.90450091844000002</v>
      </c>
      <c r="L543" s="55">
        <v>6431.0015301084004</v>
      </c>
      <c r="M543" s="55">
        <v>0</v>
      </c>
      <c r="N543" s="55">
        <v>0</v>
      </c>
      <c r="O543" s="55">
        <v>1735.3796691000002</v>
      </c>
      <c r="P543" s="55">
        <v>0</v>
      </c>
      <c r="Q543" s="55">
        <v>0</v>
      </c>
      <c r="R543" s="55">
        <v>0</v>
      </c>
      <c r="S543" s="112">
        <f t="shared" si="24"/>
        <v>13593.386709848401</v>
      </c>
      <c r="T543" s="51" t="s">
        <v>599</v>
      </c>
      <c r="U543" s="51">
        <v>2021</v>
      </c>
      <c r="V543" s="55">
        <v>0</v>
      </c>
      <c r="W543" s="55">
        <v>0</v>
      </c>
      <c r="X543" s="112">
        <f t="shared" si="25"/>
        <v>0</v>
      </c>
      <c r="Y543" s="55">
        <f t="shared" si="26"/>
        <v>13593.386709848401</v>
      </c>
      <c r="Z543" s="3"/>
    </row>
    <row r="544" spans="1:26" x14ac:dyDescent="0.3">
      <c r="A544" s="60" t="s">
        <v>27</v>
      </c>
      <c r="B544" s="60">
        <v>601615</v>
      </c>
      <c r="C544" s="60" t="s">
        <v>574</v>
      </c>
      <c r="D544" s="62" t="s">
        <v>575</v>
      </c>
      <c r="E544" s="60">
        <v>201015</v>
      </c>
      <c r="F544" s="60" t="s">
        <v>634</v>
      </c>
      <c r="G544" s="60">
        <v>1035</v>
      </c>
      <c r="H544" s="60" t="s">
        <v>50</v>
      </c>
      <c r="I544" s="54">
        <v>15287</v>
      </c>
      <c r="J544" s="55">
        <v>5427.0055106400005</v>
      </c>
      <c r="K544" s="56">
        <v>0.90450091844000002</v>
      </c>
      <c r="L544" s="55">
        <v>8400.1000295522808</v>
      </c>
      <c r="M544" s="55">
        <v>0</v>
      </c>
      <c r="N544" s="55">
        <v>0</v>
      </c>
      <c r="O544" s="55">
        <v>1735.3796691000002</v>
      </c>
      <c r="P544" s="55">
        <v>0</v>
      </c>
      <c r="Q544" s="55">
        <v>0</v>
      </c>
      <c r="R544" s="55">
        <v>0</v>
      </c>
      <c r="S544" s="112">
        <f t="shared" si="24"/>
        <v>15562.485209292281</v>
      </c>
      <c r="T544" s="51" t="s">
        <v>599</v>
      </c>
      <c r="U544" s="51">
        <v>2021</v>
      </c>
      <c r="V544" s="55">
        <v>0</v>
      </c>
      <c r="W544" s="55">
        <v>0</v>
      </c>
      <c r="X544" s="112">
        <f t="shared" si="25"/>
        <v>0</v>
      </c>
      <c r="Y544" s="55">
        <f t="shared" si="26"/>
        <v>15562.485209292281</v>
      </c>
      <c r="Z544" s="3"/>
    </row>
    <row r="545" spans="1:26" x14ac:dyDescent="0.3">
      <c r="A545" s="60" t="s">
        <v>27</v>
      </c>
      <c r="B545" s="60">
        <v>601615</v>
      </c>
      <c r="C545" s="60" t="s">
        <v>574</v>
      </c>
      <c r="D545" s="62" t="s">
        <v>575</v>
      </c>
      <c r="E545" s="60">
        <v>201016</v>
      </c>
      <c r="F545" s="60" t="s">
        <v>635</v>
      </c>
      <c r="G545" s="60">
        <v>1035</v>
      </c>
      <c r="H545" s="60" t="s">
        <v>50</v>
      </c>
      <c r="I545" s="54">
        <v>13328</v>
      </c>
      <c r="J545" s="55">
        <v>5427.0055106400005</v>
      </c>
      <c r="K545" s="56">
        <v>0.90450091844000002</v>
      </c>
      <c r="L545" s="55">
        <v>6628.1827303283198</v>
      </c>
      <c r="M545" s="55">
        <v>0</v>
      </c>
      <c r="N545" s="55">
        <v>0</v>
      </c>
      <c r="O545" s="55">
        <v>1735.3796691000002</v>
      </c>
      <c r="P545" s="55">
        <v>3167.1054928641415</v>
      </c>
      <c r="Q545" s="55">
        <v>0</v>
      </c>
      <c r="R545" s="55">
        <v>0</v>
      </c>
      <c r="S545" s="112">
        <f t="shared" si="24"/>
        <v>16957.673402932462</v>
      </c>
      <c r="T545" s="51" t="s">
        <v>599</v>
      </c>
      <c r="U545" s="51">
        <v>2021</v>
      </c>
      <c r="V545" s="55">
        <v>0</v>
      </c>
      <c r="W545" s="55">
        <v>0</v>
      </c>
      <c r="X545" s="112">
        <f t="shared" si="25"/>
        <v>0</v>
      </c>
      <c r="Y545" s="55">
        <f t="shared" si="26"/>
        <v>16957.673402932462</v>
      </c>
      <c r="Z545" s="3"/>
    </row>
    <row r="546" spans="1:26" x14ac:dyDescent="0.3">
      <c r="A546" s="60" t="s">
        <v>27</v>
      </c>
      <c r="B546" s="60">
        <v>601615</v>
      </c>
      <c r="C546" s="60" t="s">
        <v>574</v>
      </c>
      <c r="D546" s="62" t="s">
        <v>575</v>
      </c>
      <c r="E546" s="60">
        <v>201034</v>
      </c>
      <c r="F546" s="60" t="s">
        <v>636</v>
      </c>
      <c r="G546" s="60">
        <v>3007</v>
      </c>
      <c r="H546" s="60" t="s">
        <v>87</v>
      </c>
      <c r="I546" s="54">
        <v>0</v>
      </c>
      <c r="J546" s="55">
        <v>0</v>
      </c>
      <c r="K546" s="56">
        <v>0</v>
      </c>
      <c r="L546" s="55">
        <v>0</v>
      </c>
      <c r="M546" s="55">
        <v>0</v>
      </c>
      <c r="N546" s="55">
        <v>0</v>
      </c>
      <c r="O546" s="55">
        <v>532.183098524</v>
      </c>
      <c r="P546" s="55">
        <v>0</v>
      </c>
      <c r="Q546" s="55">
        <v>0</v>
      </c>
      <c r="R546" s="55">
        <v>0</v>
      </c>
      <c r="S546" s="112">
        <f t="shared" si="24"/>
        <v>532.183098524</v>
      </c>
      <c r="T546" s="51" t="s">
        <v>247</v>
      </c>
      <c r="U546" s="51">
        <v>1900</v>
      </c>
      <c r="V546" s="55">
        <v>0</v>
      </c>
      <c r="W546" s="55">
        <v>0</v>
      </c>
      <c r="X546" s="112">
        <f t="shared" si="25"/>
        <v>0</v>
      </c>
      <c r="Y546" s="55">
        <f t="shared" si="26"/>
        <v>532.183098524</v>
      </c>
      <c r="Z546" s="3"/>
    </row>
    <row r="547" spans="1:26" x14ac:dyDescent="0.3">
      <c r="A547" s="60" t="s">
        <v>27</v>
      </c>
      <c r="B547" s="60">
        <v>601615</v>
      </c>
      <c r="C547" s="60" t="s">
        <v>574</v>
      </c>
      <c r="D547" s="62" t="s">
        <v>575</v>
      </c>
      <c r="E547" s="60">
        <v>201041</v>
      </c>
      <c r="F547" s="60" t="s">
        <v>637</v>
      </c>
      <c r="G547" s="60">
        <v>1035</v>
      </c>
      <c r="H547" s="60" t="s">
        <v>50</v>
      </c>
      <c r="I547" s="54">
        <v>17828</v>
      </c>
      <c r="J547" s="55">
        <v>5427.0055106400005</v>
      </c>
      <c r="K547" s="56">
        <v>0.90450091844000002</v>
      </c>
      <c r="L547" s="55">
        <v>10698.43686330832</v>
      </c>
      <c r="M547" s="55">
        <v>0</v>
      </c>
      <c r="N547" s="55">
        <v>0</v>
      </c>
      <c r="O547" s="55">
        <v>1735.3796691000002</v>
      </c>
      <c r="P547" s="55">
        <v>2660.9914780861423</v>
      </c>
      <c r="Q547" s="55">
        <v>0</v>
      </c>
      <c r="R547" s="55">
        <v>0</v>
      </c>
      <c r="S547" s="112">
        <f t="shared" si="24"/>
        <v>20521.813521134463</v>
      </c>
      <c r="T547" s="51" t="s">
        <v>599</v>
      </c>
      <c r="U547" s="51">
        <v>2021</v>
      </c>
      <c r="V547" s="55">
        <v>0</v>
      </c>
      <c r="W547" s="55">
        <v>0</v>
      </c>
      <c r="X547" s="112">
        <f t="shared" si="25"/>
        <v>0</v>
      </c>
      <c r="Y547" s="55">
        <f t="shared" si="26"/>
        <v>20521.813521134463</v>
      </c>
      <c r="Z547" s="3"/>
    </row>
    <row r="548" spans="1:26" x14ac:dyDescent="0.3">
      <c r="A548" s="60" t="s">
        <v>27</v>
      </c>
      <c r="B548" s="60">
        <v>601615</v>
      </c>
      <c r="C548" s="60" t="s">
        <v>574</v>
      </c>
      <c r="D548" s="62" t="s">
        <v>575</v>
      </c>
      <c r="E548" s="60">
        <v>201042</v>
      </c>
      <c r="F548" s="60" t="s">
        <v>638</v>
      </c>
      <c r="G548" s="60">
        <v>1035</v>
      </c>
      <c r="H548" s="60" t="s">
        <v>50</v>
      </c>
      <c r="I548" s="54">
        <v>10152</v>
      </c>
      <c r="J548" s="55">
        <v>5427.0055106400005</v>
      </c>
      <c r="K548" s="56">
        <v>0.90450091844000002</v>
      </c>
      <c r="L548" s="55">
        <v>3755.4878133628799</v>
      </c>
      <c r="M548" s="55">
        <v>0</v>
      </c>
      <c r="N548" s="55">
        <v>0</v>
      </c>
      <c r="O548" s="55">
        <v>1735.3796691000002</v>
      </c>
      <c r="P548" s="55">
        <v>0</v>
      </c>
      <c r="Q548" s="55">
        <v>0</v>
      </c>
      <c r="R548" s="55">
        <v>0</v>
      </c>
      <c r="S548" s="112">
        <f t="shared" si="24"/>
        <v>10917.872993102879</v>
      </c>
      <c r="T548" s="51" t="s">
        <v>599</v>
      </c>
      <c r="U548" s="51">
        <v>2021</v>
      </c>
      <c r="V548" s="55">
        <v>0</v>
      </c>
      <c r="W548" s="55">
        <v>0</v>
      </c>
      <c r="X548" s="112">
        <f t="shared" si="25"/>
        <v>0</v>
      </c>
      <c r="Y548" s="55">
        <f t="shared" si="26"/>
        <v>10917.872993102879</v>
      </c>
      <c r="Z548" s="3"/>
    </row>
    <row r="549" spans="1:26" x14ac:dyDescent="0.3">
      <c r="A549" s="60" t="s">
        <v>27</v>
      </c>
      <c r="B549" s="60">
        <v>601615</v>
      </c>
      <c r="C549" s="60" t="s">
        <v>574</v>
      </c>
      <c r="D549" s="62" t="s">
        <v>575</v>
      </c>
      <c r="E549" s="60">
        <v>201045</v>
      </c>
      <c r="F549" s="60" t="s">
        <v>640</v>
      </c>
      <c r="G549" s="60">
        <v>1035</v>
      </c>
      <c r="H549" s="60" t="s">
        <v>50</v>
      </c>
      <c r="I549" s="54">
        <v>8742</v>
      </c>
      <c r="J549" s="55">
        <v>5427.0055106400005</v>
      </c>
      <c r="K549" s="56">
        <v>0.90450091844000002</v>
      </c>
      <c r="L549" s="55">
        <v>2480.1415183624799</v>
      </c>
      <c r="M549" s="55">
        <v>0</v>
      </c>
      <c r="N549" s="55">
        <v>0</v>
      </c>
      <c r="O549" s="55">
        <v>1735.3796691000002</v>
      </c>
      <c r="P549" s="55">
        <v>0</v>
      </c>
      <c r="Q549" s="55">
        <v>339.66</v>
      </c>
      <c r="R549" s="55">
        <v>0</v>
      </c>
      <c r="S549" s="112">
        <f t="shared" si="24"/>
        <v>9982.1866981024796</v>
      </c>
      <c r="T549" s="51" t="s">
        <v>599</v>
      </c>
      <c r="U549" s="51">
        <v>2021</v>
      </c>
      <c r="V549" s="55">
        <v>0</v>
      </c>
      <c r="W549" s="55">
        <v>0</v>
      </c>
      <c r="X549" s="112">
        <f t="shared" si="25"/>
        <v>0</v>
      </c>
      <c r="Y549" s="55">
        <f t="shared" si="26"/>
        <v>9982.1866981024796</v>
      </c>
      <c r="Z549" s="3"/>
    </row>
    <row r="550" spans="1:26" x14ac:dyDescent="0.3">
      <c r="A550" s="60" t="s">
        <v>27</v>
      </c>
      <c r="B550" s="60">
        <v>601615</v>
      </c>
      <c r="C550" s="60" t="s">
        <v>574</v>
      </c>
      <c r="D550" s="62" t="s">
        <v>575</v>
      </c>
      <c r="E550" s="60">
        <v>211007</v>
      </c>
      <c r="F550" s="60" t="s">
        <v>641</v>
      </c>
      <c r="G550" s="60">
        <v>1035</v>
      </c>
      <c r="H550" s="60" t="s">
        <v>50</v>
      </c>
      <c r="I550" s="54">
        <v>13644</v>
      </c>
      <c r="J550" s="55">
        <v>5427.0055106400005</v>
      </c>
      <c r="K550" s="56">
        <v>0.90450091844000002</v>
      </c>
      <c r="L550" s="55">
        <v>6914.0050205553598</v>
      </c>
      <c r="M550" s="55">
        <v>0</v>
      </c>
      <c r="N550" s="55">
        <v>0</v>
      </c>
      <c r="O550" s="55">
        <v>1735.3796691000002</v>
      </c>
      <c r="P550" s="55">
        <v>3167.1054928641415</v>
      </c>
      <c r="Q550" s="55">
        <v>0</v>
      </c>
      <c r="R550" s="55">
        <v>0</v>
      </c>
      <c r="S550" s="112">
        <f t="shared" si="24"/>
        <v>17243.495693159501</v>
      </c>
      <c r="T550" s="51" t="s">
        <v>599</v>
      </c>
      <c r="U550" s="51">
        <v>2022</v>
      </c>
      <c r="V550" s="55">
        <v>0</v>
      </c>
      <c r="W550" s="55">
        <v>0</v>
      </c>
      <c r="X550" s="112">
        <f t="shared" si="25"/>
        <v>0</v>
      </c>
      <c r="Y550" s="55">
        <f t="shared" si="26"/>
        <v>17243.495693159501</v>
      </c>
      <c r="Z550" s="3"/>
    </row>
    <row r="551" spans="1:26" x14ac:dyDescent="0.3">
      <c r="A551" s="60" t="s">
        <v>27</v>
      </c>
      <c r="B551" s="60">
        <v>601615</v>
      </c>
      <c r="C551" s="60" t="s">
        <v>574</v>
      </c>
      <c r="D551" s="61" t="s">
        <v>575</v>
      </c>
      <c r="E551" s="60">
        <v>211013</v>
      </c>
      <c r="F551" s="60" t="s">
        <v>642</v>
      </c>
      <c r="G551" s="60">
        <v>1035</v>
      </c>
      <c r="H551" s="60" t="s">
        <v>50</v>
      </c>
      <c r="I551" s="54">
        <v>13884</v>
      </c>
      <c r="J551" s="55">
        <v>5427.0055106400005</v>
      </c>
      <c r="K551" s="56">
        <v>0.90450091844000002</v>
      </c>
      <c r="L551" s="55">
        <v>7131.0852409809604</v>
      </c>
      <c r="M551" s="55">
        <v>0</v>
      </c>
      <c r="N551" s="55">
        <v>0</v>
      </c>
      <c r="O551" s="55">
        <v>1735.3796691000002</v>
      </c>
      <c r="P551" s="55">
        <v>0</v>
      </c>
      <c r="Q551" s="55">
        <v>0</v>
      </c>
      <c r="R551" s="55">
        <v>0</v>
      </c>
      <c r="S551" s="112">
        <f t="shared" si="24"/>
        <v>14293.470420720962</v>
      </c>
      <c r="T551" s="51" t="s">
        <v>599</v>
      </c>
      <c r="U551" s="51">
        <v>2022</v>
      </c>
      <c r="V551" s="55">
        <v>0</v>
      </c>
      <c r="W551" s="55">
        <v>0</v>
      </c>
      <c r="X551" s="112">
        <f t="shared" si="25"/>
        <v>0</v>
      </c>
      <c r="Y551" s="55">
        <f t="shared" si="26"/>
        <v>14293.470420720962</v>
      </c>
      <c r="Z551" s="3"/>
    </row>
    <row r="552" spans="1:26" x14ac:dyDescent="0.3">
      <c r="A552" s="60" t="s">
        <v>27</v>
      </c>
      <c r="B552" s="60">
        <v>601615</v>
      </c>
      <c r="C552" s="60" t="s">
        <v>574</v>
      </c>
      <c r="D552" s="61" t="s">
        <v>575</v>
      </c>
      <c r="E552" s="60">
        <v>211014</v>
      </c>
      <c r="F552" s="60" t="s">
        <v>643</v>
      </c>
      <c r="G552" s="60">
        <v>1035</v>
      </c>
      <c r="H552" s="60" t="s">
        <v>50</v>
      </c>
      <c r="I552" s="54">
        <v>11782</v>
      </c>
      <c r="J552" s="55">
        <v>5427.0055106400005</v>
      </c>
      <c r="K552" s="56">
        <v>0.90450091844000002</v>
      </c>
      <c r="L552" s="55">
        <v>5229.8243104200801</v>
      </c>
      <c r="M552" s="55">
        <v>0</v>
      </c>
      <c r="N552" s="55">
        <v>0</v>
      </c>
      <c r="O552" s="55">
        <v>1735.3796691000002</v>
      </c>
      <c r="P552" s="55">
        <v>0</v>
      </c>
      <c r="Q552" s="55">
        <v>1043.8800000000001</v>
      </c>
      <c r="R552" s="55">
        <v>0</v>
      </c>
      <c r="S552" s="112">
        <f t="shared" si="24"/>
        <v>13436.08949016008</v>
      </c>
      <c r="T552" s="51" t="s">
        <v>599</v>
      </c>
      <c r="U552" s="51">
        <v>2022</v>
      </c>
      <c r="V552" s="55">
        <v>0</v>
      </c>
      <c r="W552" s="55">
        <v>0</v>
      </c>
      <c r="X552" s="112">
        <f t="shared" si="25"/>
        <v>0</v>
      </c>
      <c r="Y552" s="55">
        <f t="shared" si="26"/>
        <v>13436.08949016008</v>
      </c>
      <c r="Z552" s="3"/>
    </row>
    <row r="553" spans="1:26" x14ac:dyDescent="0.3">
      <c r="A553" s="60" t="s">
        <v>27</v>
      </c>
      <c r="B553" s="60">
        <v>601615</v>
      </c>
      <c r="C553" s="60" t="s">
        <v>574</v>
      </c>
      <c r="D553" s="61" t="s">
        <v>575</v>
      </c>
      <c r="E553" s="60">
        <v>211015</v>
      </c>
      <c r="F553" s="60" t="s">
        <v>644</v>
      </c>
      <c r="G553" s="60">
        <v>1035</v>
      </c>
      <c r="H553" s="60" t="s">
        <v>50</v>
      </c>
      <c r="I553" s="54">
        <v>8039</v>
      </c>
      <c r="J553" s="55">
        <v>5427.0055106400005</v>
      </c>
      <c r="K553" s="56">
        <v>0.90450091844000002</v>
      </c>
      <c r="L553" s="55">
        <v>1844.27737269916</v>
      </c>
      <c r="M553" s="55">
        <v>0</v>
      </c>
      <c r="N553" s="55">
        <v>0</v>
      </c>
      <c r="O553" s="55">
        <v>1735.3796691000002</v>
      </c>
      <c r="P553" s="55">
        <v>0</v>
      </c>
      <c r="Q553" s="55">
        <v>0</v>
      </c>
      <c r="R553" s="55">
        <v>0</v>
      </c>
      <c r="S553" s="112">
        <f t="shared" si="24"/>
        <v>9006.6625524391602</v>
      </c>
      <c r="T553" s="51" t="s">
        <v>599</v>
      </c>
      <c r="U553" s="51">
        <v>2022</v>
      </c>
      <c r="V553" s="55">
        <v>0</v>
      </c>
      <c r="W553" s="55">
        <v>0</v>
      </c>
      <c r="X553" s="112">
        <f t="shared" si="25"/>
        <v>0</v>
      </c>
      <c r="Y553" s="55">
        <f t="shared" si="26"/>
        <v>9006.6625524391602</v>
      </c>
      <c r="Z553" s="3"/>
    </row>
    <row r="554" spans="1:26" x14ac:dyDescent="0.3">
      <c r="A554" s="60" t="s">
        <v>27</v>
      </c>
      <c r="B554" s="60">
        <v>601615</v>
      </c>
      <c r="C554" s="60" t="s">
        <v>574</v>
      </c>
      <c r="D554" s="62" t="s">
        <v>575</v>
      </c>
      <c r="E554" s="60">
        <v>211016</v>
      </c>
      <c r="F554" s="60" t="s">
        <v>645</v>
      </c>
      <c r="G554" s="60">
        <v>1035</v>
      </c>
      <c r="H554" s="60" t="s">
        <v>50</v>
      </c>
      <c r="I554" s="54">
        <v>8170</v>
      </c>
      <c r="J554" s="55">
        <v>5427.0055106400005</v>
      </c>
      <c r="K554" s="56">
        <v>0.90450091844000002</v>
      </c>
      <c r="L554" s="55">
        <v>1962.7669930148002</v>
      </c>
      <c r="M554" s="55">
        <v>0</v>
      </c>
      <c r="N554" s="55">
        <v>0</v>
      </c>
      <c r="O554" s="55">
        <v>1735.3796691000002</v>
      </c>
      <c r="P554" s="55">
        <v>0</v>
      </c>
      <c r="Q554" s="55">
        <v>0</v>
      </c>
      <c r="R554" s="55">
        <v>0</v>
      </c>
      <c r="S554" s="112">
        <f t="shared" si="24"/>
        <v>9125.1521727548006</v>
      </c>
      <c r="T554" s="51" t="s">
        <v>599</v>
      </c>
      <c r="U554" s="51">
        <v>2022</v>
      </c>
      <c r="V554" s="55">
        <v>0</v>
      </c>
      <c r="W554" s="55">
        <v>0</v>
      </c>
      <c r="X554" s="112">
        <f t="shared" si="25"/>
        <v>0</v>
      </c>
      <c r="Y554" s="55">
        <f t="shared" si="26"/>
        <v>9125.1521727548006</v>
      </c>
      <c r="Z554" s="3"/>
    </row>
    <row r="555" spans="1:26" x14ac:dyDescent="0.3">
      <c r="A555" s="60" t="s">
        <v>27</v>
      </c>
      <c r="B555" s="60">
        <v>601615</v>
      </c>
      <c r="C555" s="60" t="s">
        <v>574</v>
      </c>
      <c r="D555" s="62" t="s">
        <v>575</v>
      </c>
      <c r="E555" s="60">
        <v>211017</v>
      </c>
      <c r="F555" s="60" t="s">
        <v>646</v>
      </c>
      <c r="G555" s="60">
        <v>1035</v>
      </c>
      <c r="H555" s="60" t="s">
        <v>50</v>
      </c>
      <c r="I555" s="54">
        <v>15031</v>
      </c>
      <c r="J555" s="55">
        <v>5427.0055106400005</v>
      </c>
      <c r="K555" s="56">
        <v>0.90450091844000002</v>
      </c>
      <c r="L555" s="55">
        <v>8168.5477944316399</v>
      </c>
      <c r="M555" s="55">
        <v>0</v>
      </c>
      <c r="N555" s="55">
        <v>0</v>
      </c>
      <c r="O555" s="55">
        <v>1735.3796691000002</v>
      </c>
      <c r="P555" s="55">
        <v>6391.7572925336253</v>
      </c>
      <c r="Q555" s="55">
        <v>0</v>
      </c>
      <c r="R555" s="55">
        <v>0</v>
      </c>
      <c r="S555" s="112">
        <f t="shared" si="24"/>
        <v>21722.690266705264</v>
      </c>
      <c r="T555" s="51" t="s">
        <v>599</v>
      </c>
      <c r="U555" s="51">
        <v>2022</v>
      </c>
      <c r="V555" s="55">
        <v>0</v>
      </c>
      <c r="W555" s="55">
        <v>0</v>
      </c>
      <c r="X555" s="112">
        <f t="shared" si="25"/>
        <v>0</v>
      </c>
      <c r="Y555" s="55">
        <f t="shared" si="26"/>
        <v>21722.690266705264</v>
      </c>
      <c r="Z555" s="3"/>
    </row>
    <row r="556" spans="1:26" x14ac:dyDescent="0.3">
      <c r="A556" s="60" t="s">
        <v>27</v>
      </c>
      <c r="B556" s="60">
        <v>601615</v>
      </c>
      <c r="C556" s="60" t="s">
        <v>574</v>
      </c>
      <c r="D556" s="61" t="s">
        <v>575</v>
      </c>
      <c r="E556" s="60">
        <v>211018</v>
      </c>
      <c r="F556" s="60" t="s">
        <v>647</v>
      </c>
      <c r="G556" s="60">
        <v>1035</v>
      </c>
      <c r="H556" s="60" t="s">
        <v>50</v>
      </c>
      <c r="I556" s="54">
        <v>19010</v>
      </c>
      <c r="J556" s="55">
        <v>5427.0055106400005</v>
      </c>
      <c r="K556" s="56">
        <v>0.90450091844000002</v>
      </c>
      <c r="L556" s="55">
        <v>11767.556948904401</v>
      </c>
      <c r="M556" s="55">
        <v>0</v>
      </c>
      <c r="N556" s="55">
        <v>0</v>
      </c>
      <c r="O556" s="55">
        <v>1735.3796691000002</v>
      </c>
      <c r="P556" s="55">
        <v>0</v>
      </c>
      <c r="Q556" s="55">
        <v>0</v>
      </c>
      <c r="R556" s="55">
        <v>0</v>
      </c>
      <c r="S556" s="112">
        <f t="shared" si="24"/>
        <v>18929.942128644401</v>
      </c>
      <c r="T556" s="51" t="s">
        <v>599</v>
      </c>
      <c r="U556" s="51">
        <v>2022</v>
      </c>
      <c r="V556" s="55">
        <v>0</v>
      </c>
      <c r="W556" s="55">
        <v>0</v>
      </c>
      <c r="X556" s="112">
        <f t="shared" si="25"/>
        <v>0</v>
      </c>
      <c r="Y556" s="55">
        <f t="shared" si="26"/>
        <v>18929.942128644401</v>
      </c>
      <c r="Z556" s="3"/>
    </row>
    <row r="557" spans="1:26" x14ac:dyDescent="0.3">
      <c r="A557" s="60" t="s">
        <v>27</v>
      </c>
      <c r="B557" s="60">
        <v>601615</v>
      </c>
      <c r="C557" s="60" t="s">
        <v>574</v>
      </c>
      <c r="D557" s="61" t="s">
        <v>575</v>
      </c>
      <c r="E557" s="60">
        <v>211019</v>
      </c>
      <c r="F557" s="60" t="s">
        <v>648</v>
      </c>
      <c r="G557" s="60">
        <v>1035</v>
      </c>
      <c r="H557" s="60" t="s">
        <v>50</v>
      </c>
      <c r="I557" s="54">
        <v>8198</v>
      </c>
      <c r="J557" s="55">
        <v>5427.0055106400005</v>
      </c>
      <c r="K557" s="56">
        <v>0.90450091844000002</v>
      </c>
      <c r="L557" s="55">
        <v>1988.0930187311201</v>
      </c>
      <c r="M557" s="55">
        <v>0</v>
      </c>
      <c r="N557" s="55">
        <v>0</v>
      </c>
      <c r="O557" s="55">
        <v>1735.3796691000002</v>
      </c>
      <c r="P557" s="55">
        <v>0</v>
      </c>
      <c r="Q557" s="55">
        <v>1927.38</v>
      </c>
      <c r="R557" s="55">
        <v>0</v>
      </c>
      <c r="S557" s="112">
        <f t="shared" si="24"/>
        <v>11077.85819847112</v>
      </c>
      <c r="T557" s="51" t="s">
        <v>599</v>
      </c>
      <c r="U557" s="51">
        <v>2022</v>
      </c>
      <c r="V557" s="55">
        <v>0</v>
      </c>
      <c r="W557" s="55">
        <v>0</v>
      </c>
      <c r="X557" s="112">
        <f t="shared" si="25"/>
        <v>0</v>
      </c>
      <c r="Y557" s="55">
        <f t="shared" si="26"/>
        <v>11077.85819847112</v>
      </c>
      <c r="Z557" s="3"/>
    </row>
    <row r="558" spans="1:26" x14ac:dyDescent="0.3">
      <c r="A558" s="60" t="s">
        <v>27</v>
      </c>
      <c r="B558" s="60">
        <v>601615</v>
      </c>
      <c r="C558" s="60" t="s">
        <v>574</v>
      </c>
      <c r="D558" s="61" t="s">
        <v>575</v>
      </c>
      <c r="E558" s="60">
        <v>211020</v>
      </c>
      <c r="F558" s="60" t="s">
        <v>649</v>
      </c>
      <c r="G558" s="60">
        <v>1035</v>
      </c>
      <c r="H558" s="60" t="s">
        <v>50</v>
      </c>
      <c r="I558" s="54">
        <v>6902</v>
      </c>
      <c r="J558" s="55">
        <v>5427.0055106400005</v>
      </c>
      <c r="K558" s="56">
        <v>0.90450091844000002</v>
      </c>
      <c r="L558" s="55">
        <v>815.85982843288002</v>
      </c>
      <c r="M558" s="55">
        <v>0</v>
      </c>
      <c r="N558" s="55">
        <v>0</v>
      </c>
      <c r="O558" s="55">
        <v>1735.3796691000002</v>
      </c>
      <c r="P558" s="55">
        <v>0</v>
      </c>
      <c r="Q558" s="55">
        <v>0</v>
      </c>
      <c r="R558" s="55">
        <v>0</v>
      </c>
      <c r="S558" s="112">
        <f t="shared" si="24"/>
        <v>7978.2450081728803</v>
      </c>
      <c r="T558" s="51" t="s">
        <v>599</v>
      </c>
      <c r="U558" s="51">
        <v>2022</v>
      </c>
      <c r="V558" s="55">
        <v>0</v>
      </c>
      <c r="W558" s="55">
        <v>0</v>
      </c>
      <c r="X558" s="112">
        <f t="shared" si="25"/>
        <v>0</v>
      </c>
      <c r="Y558" s="55">
        <f t="shared" si="26"/>
        <v>7978.2450081728803</v>
      </c>
      <c r="Z558" s="3"/>
    </row>
    <row r="559" spans="1:26" x14ac:dyDescent="0.3">
      <c r="A559" s="60" t="s">
        <v>27</v>
      </c>
      <c r="B559" s="60">
        <v>601615</v>
      </c>
      <c r="C559" s="60" t="s">
        <v>574</v>
      </c>
      <c r="D559" s="61" t="s">
        <v>575</v>
      </c>
      <c r="E559" s="60">
        <v>211021</v>
      </c>
      <c r="F559" s="60" t="s">
        <v>650</v>
      </c>
      <c r="G559" s="60">
        <v>1035</v>
      </c>
      <c r="H559" s="60" t="s">
        <v>50</v>
      </c>
      <c r="I559" s="54">
        <v>14685</v>
      </c>
      <c r="J559" s="55">
        <v>5427.0055106400005</v>
      </c>
      <c r="K559" s="56">
        <v>0.90450091844000002</v>
      </c>
      <c r="L559" s="55">
        <v>7855.5904766514004</v>
      </c>
      <c r="M559" s="55">
        <v>0</v>
      </c>
      <c r="N559" s="55">
        <v>0</v>
      </c>
      <c r="O559" s="55">
        <v>1735.3796691000002</v>
      </c>
      <c r="P559" s="55">
        <v>0</v>
      </c>
      <c r="Q559" s="55">
        <v>0</v>
      </c>
      <c r="R559" s="55">
        <v>0</v>
      </c>
      <c r="S559" s="112">
        <f t="shared" si="24"/>
        <v>15017.975656391402</v>
      </c>
      <c r="T559" s="51" t="s">
        <v>599</v>
      </c>
      <c r="U559" s="51">
        <v>2022</v>
      </c>
      <c r="V559" s="55">
        <v>0</v>
      </c>
      <c r="W559" s="55">
        <v>0</v>
      </c>
      <c r="X559" s="112">
        <f t="shared" si="25"/>
        <v>0</v>
      </c>
      <c r="Y559" s="55">
        <f t="shared" si="26"/>
        <v>15017.975656391402</v>
      </c>
      <c r="Z559" s="3"/>
    </row>
    <row r="560" spans="1:26" x14ac:dyDescent="0.3">
      <c r="A560" s="60" t="s">
        <v>27</v>
      </c>
      <c r="B560" s="60">
        <v>601615</v>
      </c>
      <c r="C560" s="60" t="s">
        <v>574</v>
      </c>
      <c r="D560" s="62" t="s">
        <v>575</v>
      </c>
      <c r="E560" s="60">
        <v>221001</v>
      </c>
      <c r="F560" s="60" t="s">
        <v>651</v>
      </c>
      <c r="G560" s="60">
        <v>1035</v>
      </c>
      <c r="H560" s="60" t="s">
        <v>50</v>
      </c>
      <c r="I560" s="54">
        <v>12325</v>
      </c>
      <c r="J560" s="55">
        <v>5427.0055106400005</v>
      </c>
      <c r="K560" s="56">
        <v>0.90450091844000002</v>
      </c>
      <c r="L560" s="55">
        <v>5720.9683091329998</v>
      </c>
      <c r="M560" s="55">
        <v>0</v>
      </c>
      <c r="N560" s="55">
        <v>0</v>
      </c>
      <c r="O560" s="55">
        <v>1735.3796691000002</v>
      </c>
      <c r="P560" s="55">
        <v>113.06566609524984</v>
      </c>
      <c r="Q560" s="55">
        <v>0</v>
      </c>
      <c r="R560" s="55">
        <v>0</v>
      </c>
      <c r="S560" s="112">
        <f t="shared" si="24"/>
        <v>12996.419154968251</v>
      </c>
      <c r="T560" s="51" t="s">
        <v>599</v>
      </c>
      <c r="U560" s="51">
        <v>2023</v>
      </c>
      <c r="V560" s="55">
        <v>0</v>
      </c>
      <c r="W560" s="55">
        <v>0</v>
      </c>
      <c r="X560" s="112">
        <f t="shared" si="25"/>
        <v>0</v>
      </c>
      <c r="Y560" s="55">
        <f t="shared" si="26"/>
        <v>12996.419154968251</v>
      </c>
      <c r="Z560" s="3"/>
    </row>
    <row r="561" spans="1:26" x14ac:dyDescent="0.3">
      <c r="A561" s="60" t="s">
        <v>27</v>
      </c>
      <c r="B561" s="60">
        <v>601615</v>
      </c>
      <c r="C561" s="60" t="s">
        <v>574</v>
      </c>
      <c r="D561" s="61" t="s">
        <v>575</v>
      </c>
      <c r="E561" s="60">
        <v>221002</v>
      </c>
      <c r="F561" s="60" t="s">
        <v>652</v>
      </c>
      <c r="G561" s="60">
        <v>1035</v>
      </c>
      <c r="H561" s="60" t="s">
        <v>50</v>
      </c>
      <c r="I561" s="54">
        <v>14110</v>
      </c>
      <c r="J561" s="55">
        <v>5427.0055106400005</v>
      </c>
      <c r="K561" s="56">
        <v>0.90450091844000002</v>
      </c>
      <c r="L561" s="55">
        <v>7335.5024485484</v>
      </c>
      <c r="M561" s="55">
        <v>0</v>
      </c>
      <c r="N561" s="55">
        <v>0</v>
      </c>
      <c r="O561" s="55">
        <v>1735.3796691000002</v>
      </c>
      <c r="P561" s="55">
        <v>868.18807174053757</v>
      </c>
      <c r="Q561" s="55">
        <v>0</v>
      </c>
      <c r="R561" s="55">
        <v>0</v>
      </c>
      <c r="S561" s="112">
        <f t="shared" si="24"/>
        <v>15366.075700028938</v>
      </c>
      <c r="T561" s="51" t="s">
        <v>599</v>
      </c>
      <c r="U561" s="51">
        <v>2023</v>
      </c>
      <c r="V561" s="55">
        <v>0</v>
      </c>
      <c r="W561" s="55">
        <v>0</v>
      </c>
      <c r="X561" s="112">
        <f t="shared" si="25"/>
        <v>0</v>
      </c>
      <c r="Y561" s="55">
        <f t="shared" si="26"/>
        <v>15366.075700028938</v>
      </c>
      <c r="Z561" s="3"/>
    </row>
    <row r="562" spans="1:26" x14ac:dyDescent="0.3">
      <c r="A562" s="60" t="s">
        <v>27</v>
      </c>
      <c r="B562" s="60">
        <v>601615</v>
      </c>
      <c r="C562" s="60" t="s">
        <v>574</v>
      </c>
      <c r="D562" s="62" t="s">
        <v>575</v>
      </c>
      <c r="E562" s="60">
        <v>221003</v>
      </c>
      <c r="F562" s="60" t="s">
        <v>653</v>
      </c>
      <c r="G562" s="60">
        <v>1035</v>
      </c>
      <c r="H562" s="60" t="s">
        <v>50</v>
      </c>
      <c r="I562" s="54">
        <v>9643</v>
      </c>
      <c r="J562" s="55">
        <v>5427.0055106400005</v>
      </c>
      <c r="K562" s="56">
        <v>0.90450091844000002</v>
      </c>
      <c r="L562" s="55">
        <v>3295.0968458769203</v>
      </c>
      <c r="M562" s="55">
        <v>0</v>
      </c>
      <c r="N562" s="55">
        <v>0</v>
      </c>
      <c r="O562" s="55">
        <v>1735.3796691000002</v>
      </c>
      <c r="P562" s="55">
        <v>3167.1054928641415</v>
      </c>
      <c r="Q562" s="55">
        <v>0</v>
      </c>
      <c r="R562" s="55">
        <v>0</v>
      </c>
      <c r="S562" s="112">
        <f t="shared" si="24"/>
        <v>13624.587518481061</v>
      </c>
      <c r="T562" s="51" t="s">
        <v>599</v>
      </c>
      <c r="U562" s="51">
        <v>2023</v>
      </c>
      <c r="V562" s="55">
        <v>0</v>
      </c>
      <c r="W562" s="55">
        <v>0</v>
      </c>
      <c r="X562" s="112">
        <f t="shared" si="25"/>
        <v>0</v>
      </c>
      <c r="Y562" s="55">
        <f t="shared" si="26"/>
        <v>13624.587518481061</v>
      </c>
      <c r="Z562" s="3"/>
    </row>
    <row r="563" spans="1:26" x14ac:dyDescent="0.3">
      <c r="A563" s="60" t="s">
        <v>27</v>
      </c>
      <c r="B563" s="60">
        <v>601615</v>
      </c>
      <c r="C563" s="60" t="s">
        <v>574</v>
      </c>
      <c r="D563" s="62" t="s">
        <v>575</v>
      </c>
      <c r="E563" s="60">
        <v>221004</v>
      </c>
      <c r="F563" s="60" t="s">
        <v>654</v>
      </c>
      <c r="G563" s="60">
        <v>1035</v>
      </c>
      <c r="H563" s="60" t="s">
        <v>50</v>
      </c>
      <c r="I563" s="54">
        <v>20261</v>
      </c>
      <c r="J563" s="55">
        <v>5427.0055106400005</v>
      </c>
      <c r="K563" s="56">
        <v>0.90450091844000002</v>
      </c>
      <c r="L563" s="55">
        <v>12899.08759787284</v>
      </c>
      <c r="M563" s="55">
        <v>0</v>
      </c>
      <c r="N563" s="55">
        <v>0</v>
      </c>
      <c r="O563" s="55">
        <v>1735.3796691000002</v>
      </c>
      <c r="P563" s="55">
        <v>0</v>
      </c>
      <c r="Q563" s="55">
        <v>0</v>
      </c>
      <c r="R563" s="55">
        <v>0</v>
      </c>
      <c r="S563" s="112">
        <f t="shared" si="24"/>
        <v>20061.472777612842</v>
      </c>
      <c r="T563" s="51" t="s">
        <v>599</v>
      </c>
      <c r="U563" s="51">
        <v>2023</v>
      </c>
      <c r="V563" s="55">
        <v>0</v>
      </c>
      <c r="W563" s="55">
        <v>0</v>
      </c>
      <c r="X563" s="112">
        <f t="shared" si="25"/>
        <v>0</v>
      </c>
      <c r="Y563" s="55">
        <f t="shared" si="26"/>
        <v>20061.472777612842</v>
      </c>
      <c r="Z563" s="3"/>
    </row>
    <row r="564" spans="1:26" x14ac:dyDescent="0.3">
      <c r="A564" s="60" t="s">
        <v>27</v>
      </c>
      <c r="B564" s="60">
        <v>601615</v>
      </c>
      <c r="C564" s="60" t="s">
        <v>574</v>
      </c>
      <c r="D564" s="62" t="s">
        <v>575</v>
      </c>
      <c r="E564" s="60">
        <v>221005</v>
      </c>
      <c r="F564" s="60" t="s">
        <v>655</v>
      </c>
      <c r="G564" s="60">
        <v>1035</v>
      </c>
      <c r="H564" s="60" t="s">
        <v>50</v>
      </c>
      <c r="I564" s="54">
        <v>14964</v>
      </c>
      <c r="J564" s="55">
        <v>5427.0055106400005</v>
      </c>
      <c r="K564" s="56">
        <v>0.90450091844000002</v>
      </c>
      <c r="L564" s="55">
        <v>8107.9462328961599</v>
      </c>
      <c r="M564" s="55">
        <v>0</v>
      </c>
      <c r="N564" s="55">
        <v>0</v>
      </c>
      <c r="O564" s="55">
        <v>1735.3796691000002</v>
      </c>
      <c r="P564" s="55">
        <v>0</v>
      </c>
      <c r="Q564" s="55">
        <v>1616.27</v>
      </c>
      <c r="R564" s="55">
        <v>0</v>
      </c>
      <c r="S564" s="112">
        <f t="shared" si="24"/>
        <v>16886.601412636162</v>
      </c>
      <c r="T564" s="51" t="s">
        <v>599</v>
      </c>
      <c r="U564" s="51">
        <v>2023</v>
      </c>
      <c r="V564" s="55">
        <v>0</v>
      </c>
      <c r="W564" s="55">
        <v>0</v>
      </c>
      <c r="X564" s="112">
        <f t="shared" si="25"/>
        <v>0</v>
      </c>
      <c r="Y564" s="55">
        <f t="shared" si="26"/>
        <v>16886.601412636162</v>
      </c>
      <c r="Z564" s="3"/>
    </row>
    <row r="565" spans="1:26" x14ac:dyDescent="0.3">
      <c r="A565" s="60" t="s">
        <v>27</v>
      </c>
      <c r="B565" s="60">
        <v>601615</v>
      </c>
      <c r="C565" s="60" t="s">
        <v>574</v>
      </c>
      <c r="D565" s="62" t="s">
        <v>575</v>
      </c>
      <c r="E565" s="60">
        <v>221006</v>
      </c>
      <c r="F565" s="60" t="s">
        <v>656</v>
      </c>
      <c r="G565" s="60">
        <v>1035</v>
      </c>
      <c r="H565" s="60" t="s">
        <v>50</v>
      </c>
      <c r="I565" s="54">
        <v>18303</v>
      </c>
      <c r="J565" s="55">
        <v>5427.0055106400005</v>
      </c>
      <c r="K565" s="56">
        <v>0.90450091844000002</v>
      </c>
      <c r="L565" s="55">
        <v>11128.074799567321</v>
      </c>
      <c r="M565" s="55">
        <v>0</v>
      </c>
      <c r="N565" s="55">
        <v>0</v>
      </c>
      <c r="O565" s="55">
        <v>1735.3796691000002</v>
      </c>
      <c r="P565" s="55">
        <v>0</v>
      </c>
      <c r="Q565" s="55">
        <v>0</v>
      </c>
      <c r="R565" s="55">
        <v>0</v>
      </c>
      <c r="S565" s="112">
        <f t="shared" si="24"/>
        <v>18290.459979307321</v>
      </c>
      <c r="T565" s="51" t="s">
        <v>599</v>
      </c>
      <c r="U565" s="51">
        <v>2023</v>
      </c>
      <c r="V565" s="55">
        <v>0</v>
      </c>
      <c r="W565" s="55">
        <v>0</v>
      </c>
      <c r="X565" s="112">
        <f t="shared" si="25"/>
        <v>0</v>
      </c>
      <c r="Y565" s="55">
        <f t="shared" si="26"/>
        <v>18290.459979307321</v>
      </c>
      <c r="Z565" s="3"/>
    </row>
    <row r="566" spans="1:26" x14ac:dyDescent="0.3">
      <c r="A566" s="60" t="s">
        <v>27</v>
      </c>
      <c r="B566" s="60">
        <v>601615</v>
      </c>
      <c r="C566" s="60" t="s">
        <v>574</v>
      </c>
      <c r="D566" s="62" t="s">
        <v>575</v>
      </c>
      <c r="E566" s="60">
        <v>221007</v>
      </c>
      <c r="F566" s="60" t="s">
        <v>657</v>
      </c>
      <c r="G566" s="60">
        <v>1035</v>
      </c>
      <c r="H566" s="60" t="s">
        <v>50</v>
      </c>
      <c r="I566" s="54">
        <v>8952</v>
      </c>
      <c r="J566" s="55">
        <v>5427.0055106400005</v>
      </c>
      <c r="K566" s="56">
        <v>0.90450091844000002</v>
      </c>
      <c r="L566" s="55">
        <v>2670.0867112348801</v>
      </c>
      <c r="M566" s="55">
        <v>-5.7960958377715093</v>
      </c>
      <c r="N566" s="55">
        <v>0</v>
      </c>
      <c r="O566" s="55">
        <v>1735.3796691000002</v>
      </c>
      <c r="P566" s="55">
        <v>0</v>
      </c>
      <c r="Q566" s="55">
        <v>0</v>
      </c>
      <c r="R566" s="55">
        <v>0</v>
      </c>
      <c r="S566" s="112">
        <f t="shared" si="24"/>
        <v>9826.6757951371092</v>
      </c>
      <c r="T566" s="51" t="s">
        <v>599</v>
      </c>
      <c r="U566" s="51">
        <v>2023</v>
      </c>
      <c r="V566" s="55">
        <v>0</v>
      </c>
      <c r="W566" s="55">
        <v>0</v>
      </c>
      <c r="X566" s="112">
        <f t="shared" si="25"/>
        <v>0</v>
      </c>
      <c r="Y566" s="55">
        <f t="shared" si="26"/>
        <v>9826.6757951371092</v>
      </c>
      <c r="Z566" s="3"/>
    </row>
    <row r="567" spans="1:26" x14ac:dyDescent="0.3">
      <c r="A567" s="60" t="s">
        <v>27</v>
      </c>
      <c r="B567" s="60">
        <v>601615</v>
      </c>
      <c r="C567" s="60" t="s">
        <v>574</v>
      </c>
      <c r="D567" s="62" t="s">
        <v>575</v>
      </c>
      <c r="E567" s="60">
        <v>221009</v>
      </c>
      <c r="F567" s="60" t="s">
        <v>658</v>
      </c>
      <c r="G567" s="60">
        <v>1035</v>
      </c>
      <c r="H567" s="60" t="s">
        <v>50</v>
      </c>
      <c r="I567" s="54">
        <v>6898</v>
      </c>
      <c r="J567" s="55">
        <v>5427.0055106400005</v>
      </c>
      <c r="K567" s="56">
        <v>0.90450091844000002</v>
      </c>
      <c r="L567" s="55">
        <v>812.24182475912005</v>
      </c>
      <c r="M567" s="55">
        <v>0</v>
      </c>
      <c r="N567" s="55">
        <v>0</v>
      </c>
      <c r="O567" s="55">
        <v>1735.3796691000002</v>
      </c>
      <c r="P567" s="55">
        <v>0</v>
      </c>
      <c r="Q567" s="55">
        <v>0</v>
      </c>
      <c r="R567" s="55">
        <v>0</v>
      </c>
      <c r="S567" s="112">
        <f t="shared" si="24"/>
        <v>7974.6270044991206</v>
      </c>
      <c r="T567" s="51" t="s">
        <v>599</v>
      </c>
      <c r="U567" s="51">
        <v>2023</v>
      </c>
      <c r="V567" s="55">
        <v>0</v>
      </c>
      <c r="W567" s="55">
        <v>0</v>
      </c>
      <c r="X567" s="112">
        <f t="shared" si="25"/>
        <v>0</v>
      </c>
      <c r="Y567" s="55">
        <f t="shared" si="26"/>
        <v>7974.6270044991206</v>
      </c>
      <c r="Z567" s="3"/>
    </row>
    <row r="568" spans="1:26" x14ac:dyDescent="0.3">
      <c r="A568" s="60" t="s">
        <v>27</v>
      </c>
      <c r="B568" s="60">
        <v>601615</v>
      </c>
      <c r="C568" s="60" t="s">
        <v>574</v>
      </c>
      <c r="D568" s="62" t="s">
        <v>575</v>
      </c>
      <c r="E568" s="60">
        <v>221010</v>
      </c>
      <c r="F568" s="60" t="s">
        <v>659</v>
      </c>
      <c r="G568" s="60">
        <v>1035</v>
      </c>
      <c r="H568" s="60" t="s">
        <v>50</v>
      </c>
      <c r="I568" s="54">
        <v>9471</v>
      </c>
      <c r="J568" s="55">
        <v>5427.0055106400005</v>
      </c>
      <c r="K568" s="56">
        <v>0.90450091844000002</v>
      </c>
      <c r="L568" s="55">
        <v>3139.5226879052402</v>
      </c>
      <c r="M568" s="55">
        <v>0</v>
      </c>
      <c r="N568" s="55">
        <v>0</v>
      </c>
      <c r="O568" s="55">
        <v>1735.3796691000002</v>
      </c>
      <c r="P568" s="55">
        <v>969.94717122626241</v>
      </c>
      <c r="Q568" s="55">
        <v>0</v>
      </c>
      <c r="R568" s="55">
        <v>0</v>
      </c>
      <c r="S568" s="112">
        <f t="shared" si="24"/>
        <v>11271.855038871503</v>
      </c>
      <c r="T568" s="51" t="s">
        <v>599</v>
      </c>
      <c r="U568" s="51">
        <v>2023</v>
      </c>
      <c r="V568" s="55">
        <v>0</v>
      </c>
      <c r="W568" s="55">
        <v>0</v>
      </c>
      <c r="X568" s="112">
        <f t="shared" si="25"/>
        <v>0</v>
      </c>
      <c r="Y568" s="55">
        <f t="shared" si="26"/>
        <v>11271.855038871503</v>
      </c>
      <c r="Z568" s="3"/>
    </row>
    <row r="569" spans="1:26" x14ac:dyDescent="0.3">
      <c r="A569" s="60" t="s">
        <v>27</v>
      </c>
      <c r="B569" s="60">
        <v>601615</v>
      </c>
      <c r="C569" s="60" t="s">
        <v>574</v>
      </c>
      <c r="D569" s="62" t="s">
        <v>575</v>
      </c>
      <c r="E569" s="60">
        <v>231002</v>
      </c>
      <c r="F569" s="60" t="s">
        <v>660</v>
      </c>
      <c r="G569" s="60">
        <v>1035</v>
      </c>
      <c r="H569" s="60" t="s">
        <v>50</v>
      </c>
      <c r="I569" s="54">
        <v>10235</v>
      </c>
      <c r="J569" s="55">
        <v>5427.0055106400005</v>
      </c>
      <c r="K569" s="56">
        <v>0.90450091844000002</v>
      </c>
      <c r="L569" s="55">
        <v>3830.5613895934002</v>
      </c>
      <c r="M569" s="55">
        <v>0</v>
      </c>
      <c r="N569" s="55">
        <v>0</v>
      </c>
      <c r="O569" s="55">
        <v>1735.3796691000002</v>
      </c>
      <c r="P569" s="55">
        <v>0</v>
      </c>
      <c r="Q569" s="55">
        <v>1608.62</v>
      </c>
      <c r="R569" s="55">
        <v>0</v>
      </c>
      <c r="S569" s="112">
        <f t="shared" si="24"/>
        <v>12601.566569333401</v>
      </c>
      <c r="T569" s="51" t="s">
        <v>599</v>
      </c>
      <c r="U569" s="51">
        <v>2023</v>
      </c>
      <c r="V569" s="55">
        <v>0</v>
      </c>
      <c r="W569" s="55">
        <v>0</v>
      </c>
      <c r="X569" s="112">
        <f t="shared" si="25"/>
        <v>0</v>
      </c>
      <c r="Y569" s="55">
        <f t="shared" si="26"/>
        <v>12601.566569333401</v>
      </c>
      <c r="Z569" s="3"/>
    </row>
    <row r="570" spans="1:26" x14ac:dyDescent="0.3">
      <c r="A570" s="60" t="s">
        <v>27</v>
      </c>
      <c r="B570" s="60">
        <v>601615</v>
      </c>
      <c r="C570" s="60" t="s">
        <v>574</v>
      </c>
      <c r="D570" s="62" t="s">
        <v>575</v>
      </c>
      <c r="E570" s="60">
        <v>231003</v>
      </c>
      <c r="F570" s="60" t="s">
        <v>661</v>
      </c>
      <c r="G570" s="60">
        <v>1035</v>
      </c>
      <c r="H570" s="60" t="s">
        <v>50</v>
      </c>
      <c r="I570" s="54">
        <v>8187</v>
      </c>
      <c r="J570" s="55">
        <v>5427.0055106400005</v>
      </c>
      <c r="K570" s="56">
        <v>0.90450091844000002</v>
      </c>
      <c r="L570" s="55">
        <v>1978.14350862828</v>
      </c>
      <c r="M570" s="55">
        <v>0</v>
      </c>
      <c r="N570" s="55">
        <v>0</v>
      </c>
      <c r="O570" s="55">
        <v>1735.3796691000002</v>
      </c>
      <c r="P570" s="55">
        <v>1586.4031413756488</v>
      </c>
      <c r="Q570" s="55">
        <v>0</v>
      </c>
      <c r="R570" s="55">
        <v>0</v>
      </c>
      <c r="S570" s="112">
        <f t="shared" si="24"/>
        <v>10726.931829743929</v>
      </c>
      <c r="T570" s="51" t="s">
        <v>599</v>
      </c>
      <c r="U570" s="51">
        <v>2023</v>
      </c>
      <c r="V570" s="55">
        <v>0</v>
      </c>
      <c r="W570" s="55">
        <v>0</v>
      </c>
      <c r="X570" s="112">
        <f t="shared" si="25"/>
        <v>0</v>
      </c>
      <c r="Y570" s="55">
        <f t="shared" si="26"/>
        <v>10726.931829743929</v>
      </c>
      <c r="Z570" s="3"/>
    </row>
    <row r="571" spans="1:26" x14ac:dyDescent="0.3">
      <c r="A571" s="60" t="s">
        <v>27</v>
      </c>
      <c r="B571" s="60">
        <v>601615</v>
      </c>
      <c r="C571" s="60" t="s">
        <v>574</v>
      </c>
      <c r="D571" s="62" t="s">
        <v>575</v>
      </c>
      <c r="E571" s="60">
        <v>251001</v>
      </c>
      <c r="F571" s="60" t="s">
        <v>844</v>
      </c>
      <c r="G571" s="60">
        <v>1035</v>
      </c>
      <c r="H571" s="60" t="s">
        <v>50</v>
      </c>
      <c r="I571" s="54">
        <v>0</v>
      </c>
      <c r="J571" s="55">
        <v>5427.0055106400005</v>
      </c>
      <c r="K571" s="56">
        <v>0.90450091844000002</v>
      </c>
      <c r="L571" s="55">
        <v>0</v>
      </c>
      <c r="M571" s="55">
        <v>0</v>
      </c>
      <c r="N571" s="55">
        <v>0</v>
      </c>
      <c r="O571" s="55">
        <v>1735.3796691000002</v>
      </c>
      <c r="P571" s="55">
        <v>0</v>
      </c>
      <c r="Q571" s="55">
        <v>0</v>
      </c>
      <c r="R571" s="55">
        <v>0</v>
      </c>
      <c r="S571" s="112">
        <f t="shared" si="24"/>
        <v>7162.3851797400002</v>
      </c>
      <c r="T571" s="51" t="s">
        <v>599</v>
      </c>
      <c r="U571" s="51">
        <v>2023</v>
      </c>
      <c r="V571" s="55">
        <v>0</v>
      </c>
      <c r="W571" s="55">
        <v>0</v>
      </c>
      <c r="X571" s="112">
        <f t="shared" si="25"/>
        <v>0</v>
      </c>
      <c r="Y571" s="55">
        <f t="shared" si="26"/>
        <v>7162.3851797400002</v>
      </c>
      <c r="Z571" s="3"/>
    </row>
    <row r="572" spans="1:26" x14ac:dyDescent="0.3">
      <c r="A572" s="60" t="s">
        <v>27</v>
      </c>
      <c r="B572" s="60">
        <v>601615</v>
      </c>
      <c r="C572" s="60" t="s">
        <v>574</v>
      </c>
      <c r="D572" s="62" t="s">
        <v>575</v>
      </c>
      <c r="E572" s="60">
        <v>251002</v>
      </c>
      <c r="F572" s="60" t="s">
        <v>845</v>
      </c>
      <c r="G572" s="60">
        <v>1035</v>
      </c>
      <c r="H572" s="60" t="s">
        <v>50</v>
      </c>
      <c r="I572" s="54">
        <v>0</v>
      </c>
      <c r="J572" s="55">
        <v>5427.0055106400005</v>
      </c>
      <c r="K572" s="56">
        <v>0.90450091844000002</v>
      </c>
      <c r="L572" s="55">
        <v>0</v>
      </c>
      <c r="M572" s="55">
        <v>0</v>
      </c>
      <c r="N572" s="55">
        <v>0</v>
      </c>
      <c r="O572" s="55">
        <v>1735.3796691000002</v>
      </c>
      <c r="P572" s="55">
        <v>0</v>
      </c>
      <c r="Q572" s="55">
        <v>0</v>
      </c>
      <c r="R572" s="55">
        <v>0</v>
      </c>
      <c r="S572" s="112">
        <f t="shared" si="24"/>
        <v>7162.3851797400002</v>
      </c>
      <c r="T572" s="51" t="s">
        <v>599</v>
      </c>
      <c r="U572" s="51">
        <v>2023</v>
      </c>
      <c r="V572" s="55">
        <v>0</v>
      </c>
      <c r="W572" s="55">
        <v>0</v>
      </c>
      <c r="X572" s="112">
        <f t="shared" si="25"/>
        <v>0</v>
      </c>
      <c r="Y572" s="55">
        <f t="shared" si="26"/>
        <v>7162.3851797400002</v>
      </c>
      <c r="Z572" s="3"/>
    </row>
    <row r="573" spans="1:26" x14ac:dyDescent="0.3">
      <c r="A573" s="60" t="s">
        <v>27</v>
      </c>
      <c r="B573" s="60">
        <v>601615</v>
      </c>
      <c r="C573" s="60" t="s">
        <v>574</v>
      </c>
      <c r="D573" s="62" t="s">
        <v>575</v>
      </c>
      <c r="E573" s="60">
        <v>251003</v>
      </c>
      <c r="F573" s="60" t="s">
        <v>846</v>
      </c>
      <c r="G573" s="60">
        <v>1035</v>
      </c>
      <c r="H573" s="60" t="s">
        <v>50</v>
      </c>
      <c r="I573" s="54">
        <v>0</v>
      </c>
      <c r="J573" s="55">
        <v>5427.0055106400005</v>
      </c>
      <c r="K573" s="56">
        <v>0.90450091844000002</v>
      </c>
      <c r="L573" s="55">
        <v>0</v>
      </c>
      <c r="M573" s="55">
        <v>0</v>
      </c>
      <c r="N573" s="55">
        <v>0</v>
      </c>
      <c r="O573" s="55">
        <v>1735.3796691000002</v>
      </c>
      <c r="P573" s="55">
        <v>0</v>
      </c>
      <c r="Q573" s="55">
        <v>0</v>
      </c>
      <c r="R573" s="55">
        <v>0</v>
      </c>
      <c r="S573" s="112">
        <f t="shared" si="24"/>
        <v>7162.3851797400002</v>
      </c>
      <c r="T573" s="51" t="s">
        <v>599</v>
      </c>
      <c r="U573" s="51">
        <v>2023</v>
      </c>
      <c r="V573" s="55">
        <v>0</v>
      </c>
      <c r="W573" s="55">
        <v>0</v>
      </c>
      <c r="X573" s="112">
        <f t="shared" si="25"/>
        <v>0</v>
      </c>
      <c r="Y573" s="55">
        <f t="shared" si="26"/>
        <v>7162.3851797400002</v>
      </c>
      <c r="Z573" s="3"/>
    </row>
    <row r="574" spans="1:26" x14ac:dyDescent="0.3">
      <c r="A574" s="60" t="s">
        <v>27</v>
      </c>
      <c r="B574" s="60">
        <v>601615</v>
      </c>
      <c r="C574" s="60" t="s">
        <v>574</v>
      </c>
      <c r="D574" s="62" t="s">
        <v>575</v>
      </c>
      <c r="E574" s="64">
        <v>251004</v>
      </c>
      <c r="F574" s="60" t="s">
        <v>847</v>
      </c>
      <c r="G574" s="60">
        <v>1035</v>
      </c>
      <c r="H574" s="60" t="s">
        <v>50</v>
      </c>
      <c r="I574" s="54">
        <v>0</v>
      </c>
      <c r="J574" s="55">
        <v>5427.0055106400005</v>
      </c>
      <c r="K574" s="56">
        <v>0.90450091844000002</v>
      </c>
      <c r="L574" s="55">
        <v>0</v>
      </c>
      <c r="M574" s="55">
        <v>0</v>
      </c>
      <c r="N574" s="55">
        <v>0</v>
      </c>
      <c r="O574" s="55">
        <v>1735.3796691000002</v>
      </c>
      <c r="P574" s="55">
        <v>0</v>
      </c>
      <c r="Q574" s="55">
        <v>0</v>
      </c>
      <c r="R574" s="55">
        <v>0</v>
      </c>
      <c r="S574" s="112">
        <f t="shared" si="24"/>
        <v>7162.3851797400002</v>
      </c>
      <c r="T574" s="51" t="s">
        <v>599</v>
      </c>
      <c r="U574" s="51">
        <v>2023</v>
      </c>
      <c r="V574" s="55">
        <v>0</v>
      </c>
      <c r="W574" s="55">
        <v>0</v>
      </c>
      <c r="X574" s="112">
        <f t="shared" si="25"/>
        <v>0</v>
      </c>
      <c r="Y574" s="55">
        <f t="shared" si="26"/>
        <v>7162.3851797400002</v>
      </c>
      <c r="Z574" s="3"/>
    </row>
    <row r="575" spans="1:26" x14ac:dyDescent="0.3">
      <c r="A575" s="60" t="s">
        <v>27</v>
      </c>
      <c r="B575" s="60">
        <v>601615</v>
      </c>
      <c r="C575" s="60" t="s">
        <v>574</v>
      </c>
      <c r="D575" s="62" t="s">
        <v>575</v>
      </c>
      <c r="E575" s="60" t="s">
        <v>848</v>
      </c>
      <c r="F575" s="60"/>
      <c r="G575" s="60">
        <v>1035</v>
      </c>
      <c r="H575" s="60" t="s">
        <v>50</v>
      </c>
      <c r="I575" s="54">
        <v>0</v>
      </c>
      <c r="J575" s="55">
        <v>5427.0055106400005</v>
      </c>
      <c r="K575" s="56">
        <v>0.90450091844000002</v>
      </c>
      <c r="L575" s="55">
        <v>0</v>
      </c>
      <c r="M575" s="55">
        <v>0</v>
      </c>
      <c r="N575" s="55">
        <v>0</v>
      </c>
      <c r="O575" s="55">
        <v>1735.3796691000002</v>
      </c>
      <c r="P575" s="55">
        <v>0</v>
      </c>
      <c r="Q575" s="55">
        <v>0</v>
      </c>
      <c r="R575" s="55">
        <v>0</v>
      </c>
      <c r="S575" s="112">
        <f t="shared" si="24"/>
        <v>7162.3851797400002</v>
      </c>
      <c r="T575" s="51" t="s">
        <v>599</v>
      </c>
      <c r="U575" s="51">
        <v>2023</v>
      </c>
      <c r="V575" s="55">
        <v>0</v>
      </c>
      <c r="W575" s="55">
        <v>0</v>
      </c>
      <c r="X575" s="112">
        <f t="shared" si="25"/>
        <v>0</v>
      </c>
      <c r="Y575" s="55">
        <f t="shared" si="26"/>
        <v>7162.3851797400002</v>
      </c>
      <c r="Z575" s="3"/>
    </row>
    <row r="576" spans="1:26" x14ac:dyDescent="0.3">
      <c r="A576" s="60" t="s">
        <v>27</v>
      </c>
      <c r="B576" s="60">
        <v>601615</v>
      </c>
      <c r="C576" s="60" t="s">
        <v>574</v>
      </c>
      <c r="D576" s="62" t="s">
        <v>575</v>
      </c>
      <c r="E576" s="60" t="s">
        <v>848</v>
      </c>
      <c r="F576" s="60"/>
      <c r="G576" s="60">
        <v>1035</v>
      </c>
      <c r="H576" s="60" t="s">
        <v>50</v>
      </c>
      <c r="I576" s="54">
        <v>0</v>
      </c>
      <c r="J576" s="55">
        <v>5427.0055106400005</v>
      </c>
      <c r="K576" s="56">
        <v>0.90450091844000002</v>
      </c>
      <c r="L576" s="55">
        <v>0</v>
      </c>
      <c r="M576" s="55">
        <v>0</v>
      </c>
      <c r="N576" s="55">
        <v>0</v>
      </c>
      <c r="O576" s="55">
        <v>1735.3796691000002</v>
      </c>
      <c r="P576" s="55">
        <v>0</v>
      </c>
      <c r="Q576" s="55">
        <v>0</v>
      </c>
      <c r="R576" s="55">
        <v>0</v>
      </c>
      <c r="S576" s="112">
        <f t="shared" si="24"/>
        <v>7162.3851797400002</v>
      </c>
      <c r="T576" s="51" t="s">
        <v>599</v>
      </c>
      <c r="U576" s="51">
        <v>2023</v>
      </c>
      <c r="V576" s="55">
        <v>0</v>
      </c>
      <c r="W576" s="55">
        <v>0</v>
      </c>
      <c r="X576" s="112">
        <f t="shared" si="25"/>
        <v>0</v>
      </c>
      <c r="Y576" s="55">
        <f t="shared" si="26"/>
        <v>7162.3851797400002</v>
      </c>
      <c r="Z576" s="3"/>
    </row>
    <row r="577" spans="1:26" x14ac:dyDescent="0.3">
      <c r="A577" s="60" t="s">
        <v>27</v>
      </c>
      <c r="B577" s="60">
        <v>601615</v>
      </c>
      <c r="C577" s="60" t="s">
        <v>574</v>
      </c>
      <c r="D577" s="62" t="s">
        <v>575</v>
      </c>
      <c r="E577" s="60" t="s">
        <v>848</v>
      </c>
      <c r="F577" s="60"/>
      <c r="G577" s="60">
        <v>1035</v>
      </c>
      <c r="H577" s="60" t="s">
        <v>50</v>
      </c>
      <c r="I577" s="54">
        <v>0</v>
      </c>
      <c r="J577" s="55">
        <v>5427.0055106400005</v>
      </c>
      <c r="K577" s="56">
        <v>0.90450091844000002</v>
      </c>
      <c r="L577" s="55">
        <v>0</v>
      </c>
      <c r="M577" s="55">
        <v>0</v>
      </c>
      <c r="N577" s="55">
        <v>0</v>
      </c>
      <c r="O577" s="55">
        <v>1735.3796691000002</v>
      </c>
      <c r="P577" s="55">
        <v>0</v>
      </c>
      <c r="Q577" s="55">
        <v>0</v>
      </c>
      <c r="R577" s="55">
        <v>0</v>
      </c>
      <c r="S577" s="112">
        <f t="shared" si="24"/>
        <v>7162.3851797400002</v>
      </c>
      <c r="T577" s="51" t="s">
        <v>599</v>
      </c>
      <c r="U577" s="51">
        <v>2023</v>
      </c>
      <c r="V577" s="55">
        <v>0</v>
      </c>
      <c r="W577" s="55">
        <v>0</v>
      </c>
      <c r="X577" s="112">
        <f t="shared" si="25"/>
        <v>0</v>
      </c>
      <c r="Y577" s="55">
        <f t="shared" si="26"/>
        <v>7162.3851797400002</v>
      </c>
      <c r="Z577" s="3"/>
    </row>
    <row r="578" spans="1:26" x14ac:dyDescent="0.3">
      <c r="A578" s="60" t="s">
        <v>27</v>
      </c>
      <c r="B578" s="60">
        <v>601615</v>
      </c>
      <c r="C578" s="60" t="s">
        <v>574</v>
      </c>
      <c r="D578" s="62" t="s">
        <v>575</v>
      </c>
      <c r="E578" s="60" t="s">
        <v>848</v>
      </c>
      <c r="F578" s="60"/>
      <c r="G578" s="60">
        <v>1035</v>
      </c>
      <c r="H578" s="60" t="s">
        <v>50</v>
      </c>
      <c r="I578" s="54">
        <v>0</v>
      </c>
      <c r="J578" s="55">
        <v>5427.0055106400005</v>
      </c>
      <c r="K578" s="56">
        <v>0.90450091844000002</v>
      </c>
      <c r="L578" s="55">
        <v>0</v>
      </c>
      <c r="M578" s="55">
        <v>0</v>
      </c>
      <c r="N578" s="55">
        <v>0</v>
      </c>
      <c r="O578" s="55">
        <v>1735.3796691000002</v>
      </c>
      <c r="P578" s="55">
        <v>0</v>
      </c>
      <c r="Q578" s="55">
        <v>0</v>
      </c>
      <c r="R578" s="55">
        <v>0</v>
      </c>
      <c r="S578" s="112">
        <f t="shared" si="24"/>
        <v>7162.3851797400002</v>
      </c>
      <c r="T578" s="51" t="s">
        <v>599</v>
      </c>
      <c r="U578" s="51">
        <v>2023</v>
      </c>
      <c r="V578" s="55">
        <v>0</v>
      </c>
      <c r="W578" s="55">
        <v>0</v>
      </c>
      <c r="X578" s="112">
        <f t="shared" si="25"/>
        <v>0</v>
      </c>
      <c r="Y578" s="55">
        <f t="shared" si="26"/>
        <v>7162.3851797400002</v>
      </c>
      <c r="Z578" s="3"/>
    </row>
    <row r="579" spans="1:26" x14ac:dyDescent="0.3">
      <c r="A579" s="60" t="s">
        <v>27</v>
      </c>
      <c r="B579" s="60">
        <v>601615</v>
      </c>
      <c r="C579" s="60" t="s">
        <v>574</v>
      </c>
      <c r="D579" s="62" t="s">
        <v>575</v>
      </c>
      <c r="E579" s="60" t="s">
        <v>848</v>
      </c>
      <c r="F579" s="60"/>
      <c r="G579" s="60">
        <v>1035</v>
      </c>
      <c r="H579" s="60" t="s">
        <v>50</v>
      </c>
      <c r="I579" s="54">
        <v>0</v>
      </c>
      <c r="J579" s="55">
        <v>5427.0055106400005</v>
      </c>
      <c r="K579" s="56">
        <v>0.90450091844000002</v>
      </c>
      <c r="L579" s="55">
        <v>0</v>
      </c>
      <c r="M579" s="55">
        <v>0</v>
      </c>
      <c r="N579" s="55">
        <v>0</v>
      </c>
      <c r="O579" s="55">
        <v>1735.3796691000002</v>
      </c>
      <c r="P579" s="55">
        <v>0</v>
      </c>
      <c r="Q579" s="55">
        <v>0</v>
      </c>
      <c r="R579" s="55">
        <v>0</v>
      </c>
      <c r="S579" s="112">
        <f t="shared" ref="S579:S642" si="27">J579+SUM(L579:R579)</f>
        <v>7162.3851797400002</v>
      </c>
      <c r="T579" s="51" t="s">
        <v>599</v>
      </c>
      <c r="U579" s="51">
        <v>2023</v>
      </c>
      <c r="V579" s="55">
        <v>0</v>
      </c>
      <c r="W579" s="55">
        <v>0</v>
      </c>
      <c r="X579" s="112">
        <f t="shared" ref="X579:X642" si="28">SUM(V579:W579)</f>
        <v>0</v>
      </c>
      <c r="Y579" s="55">
        <f t="shared" ref="Y579:Y642" si="29">S579+X579</f>
        <v>7162.3851797400002</v>
      </c>
      <c r="Z579" s="3"/>
    </row>
    <row r="580" spans="1:26" x14ac:dyDescent="0.3">
      <c r="A580" s="60" t="s">
        <v>27</v>
      </c>
      <c r="B580" s="60">
        <v>601615</v>
      </c>
      <c r="C580" s="60" t="s">
        <v>574</v>
      </c>
      <c r="D580" s="61" t="s">
        <v>575</v>
      </c>
      <c r="E580" s="60" t="s">
        <v>848</v>
      </c>
      <c r="F580" s="60"/>
      <c r="G580" s="60">
        <v>1035</v>
      </c>
      <c r="H580" s="60" t="s">
        <v>50</v>
      </c>
      <c r="I580" s="54">
        <v>0</v>
      </c>
      <c r="J580" s="55">
        <v>5427.0055106400005</v>
      </c>
      <c r="K580" s="56">
        <v>0.90450091844000002</v>
      </c>
      <c r="L580" s="55">
        <v>0</v>
      </c>
      <c r="M580" s="55">
        <v>0</v>
      </c>
      <c r="N580" s="55">
        <v>0</v>
      </c>
      <c r="O580" s="55">
        <v>1735.3796691000002</v>
      </c>
      <c r="P580" s="55">
        <v>0</v>
      </c>
      <c r="Q580" s="55">
        <v>0</v>
      </c>
      <c r="R580" s="55">
        <v>0</v>
      </c>
      <c r="S580" s="112">
        <f t="shared" si="27"/>
        <v>7162.3851797400002</v>
      </c>
      <c r="T580" s="51" t="s">
        <v>599</v>
      </c>
      <c r="U580" s="51">
        <v>2023</v>
      </c>
      <c r="V580" s="55">
        <v>0</v>
      </c>
      <c r="W580" s="55">
        <v>0</v>
      </c>
      <c r="X580" s="112">
        <f t="shared" si="28"/>
        <v>0</v>
      </c>
      <c r="Y580" s="55">
        <f t="shared" si="29"/>
        <v>7162.3851797400002</v>
      </c>
      <c r="Z580" s="3"/>
    </row>
    <row r="581" spans="1:26" x14ac:dyDescent="0.3">
      <c r="A581" s="60" t="s">
        <v>27</v>
      </c>
      <c r="B581" s="60">
        <v>601615</v>
      </c>
      <c r="C581" s="60" t="s">
        <v>574</v>
      </c>
      <c r="D581" s="62" t="s">
        <v>575</v>
      </c>
      <c r="E581" s="60" t="s">
        <v>848</v>
      </c>
      <c r="F581" s="60"/>
      <c r="G581" s="60">
        <v>1035</v>
      </c>
      <c r="H581" s="60" t="s">
        <v>50</v>
      </c>
      <c r="I581" s="54">
        <v>0</v>
      </c>
      <c r="J581" s="55">
        <v>5427.0055106400005</v>
      </c>
      <c r="K581" s="56">
        <v>0.90450091844000002</v>
      </c>
      <c r="L581" s="55">
        <v>0</v>
      </c>
      <c r="M581" s="55">
        <v>0</v>
      </c>
      <c r="N581" s="55">
        <v>0</v>
      </c>
      <c r="O581" s="55">
        <v>1735.3796691000002</v>
      </c>
      <c r="P581" s="55">
        <v>0</v>
      </c>
      <c r="Q581" s="55">
        <v>0</v>
      </c>
      <c r="R581" s="55">
        <v>0</v>
      </c>
      <c r="S581" s="112">
        <f t="shared" si="27"/>
        <v>7162.3851797400002</v>
      </c>
      <c r="T581" s="51" t="s">
        <v>599</v>
      </c>
      <c r="U581" s="51">
        <v>2023</v>
      </c>
      <c r="V581" s="55">
        <v>0</v>
      </c>
      <c r="W581" s="55">
        <v>0</v>
      </c>
      <c r="X581" s="112">
        <f t="shared" si="28"/>
        <v>0</v>
      </c>
      <c r="Y581" s="55">
        <f t="shared" si="29"/>
        <v>7162.3851797400002</v>
      </c>
      <c r="Z581" s="3"/>
    </row>
    <row r="582" spans="1:26" x14ac:dyDescent="0.3">
      <c r="A582" s="60" t="s">
        <v>27</v>
      </c>
      <c r="B582" s="60">
        <v>601615</v>
      </c>
      <c r="C582" s="60" t="s">
        <v>574</v>
      </c>
      <c r="D582" s="62" t="s">
        <v>575</v>
      </c>
      <c r="E582" s="60" t="s">
        <v>848</v>
      </c>
      <c r="F582" s="60"/>
      <c r="G582" s="60">
        <v>1035</v>
      </c>
      <c r="H582" s="60" t="s">
        <v>50</v>
      </c>
      <c r="I582" s="54">
        <v>0</v>
      </c>
      <c r="J582" s="55">
        <v>5427.0055106400005</v>
      </c>
      <c r="K582" s="56">
        <v>0.90450091844000002</v>
      </c>
      <c r="L582" s="55">
        <v>0</v>
      </c>
      <c r="M582" s="55">
        <v>0</v>
      </c>
      <c r="N582" s="55">
        <v>0</v>
      </c>
      <c r="O582" s="55">
        <v>1735.3796691000002</v>
      </c>
      <c r="P582" s="55">
        <v>0</v>
      </c>
      <c r="Q582" s="55">
        <v>0</v>
      </c>
      <c r="R582" s="55">
        <v>0</v>
      </c>
      <c r="S582" s="112">
        <f t="shared" si="27"/>
        <v>7162.3851797400002</v>
      </c>
      <c r="T582" s="51" t="s">
        <v>599</v>
      </c>
      <c r="U582" s="51">
        <v>2023</v>
      </c>
      <c r="V582" s="55">
        <v>0</v>
      </c>
      <c r="W582" s="55">
        <v>0</v>
      </c>
      <c r="X582" s="112">
        <f t="shared" si="28"/>
        <v>0</v>
      </c>
      <c r="Y582" s="55">
        <f t="shared" si="29"/>
        <v>7162.3851797400002</v>
      </c>
      <c r="Z582" s="3"/>
    </row>
    <row r="583" spans="1:26" x14ac:dyDescent="0.3">
      <c r="A583" s="60" t="s">
        <v>27</v>
      </c>
      <c r="B583" s="60">
        <v>601615</v>
      </c>
      <c r="C583" s="60" t="s">
        <v>574</v>
      </c>
      <c r="D583" s="62" t="s">
        <v>575</v>
      </c>
      <c r="E583" s="60" t="s">
        <v>848</v>
      </c>
      <c r="F583" s="60"/>
      <c r="G583" s="60">
        <v>1035</v>
      </c>
      <c r="H583" s="60" t="s">
        <v>50</v>
      </c>
      <c r="I583" s="54">
        <v>0</v>
      </c>
      <c r="J583" s="55">
        <v>5427.0055106400005</v>
      </c>
      <c r="K583" s="56">
        <v>0.90450091844000002</v>
      </c>
      <c r="L583" s="55">
        <v>0</v>
      </c>
      <c r="M583" s="55">
        <v>0</v>
      </c>
      <c r="N583" s="55">
        <v>0</v>
      </c>
      <c r="O583" s="55">
        <v>1735.3796691000002</v>
      </c>
      <c r="P583" s="55">
        <v>0</v>
      </c>
      <c r="Q583" s="55">
        <v>0</v>
      </c>
      <c r="R583" s="55">
        <v>0</v>
      </c>
      <c r="S583" s="112">
        <f t="shared" si="27"/>
        <v>7162.3851797400002</v>
      </c>
      <c r="T583" s="51" t="s">
        <v>599</v>
      </c>
      <c r="U583" s="51">
        <v>2023</v>
      </c>
      <c r="V583" s="55">
        <v>0</v>
      </c>
      <c r="W583" s="55">
        <v>0</v>
      </c>
      <c r="X583" s="112">
        <f t="shared" si="28"/>
        <v>0</v>
      </c>
      <c r="Y583" s="55">
        <f t="shared" si="29"/>
        <v>7162.3851797400002</v>
      </c>
      <c r="Z583" s="3"/>
    </row>
    <row r="584" spans="1:26" x14ac:dyDescent="0.3">
      <c r="A584" s="60" t="s">
        <v>27</v>
      </c>
      <c r="B584" s="60">
        <v>601615</v>
      </c>
      <c r="C584" s="60" t="s">
        <v>574</v>
      </c>
      <c r="D584" s="62" t="s">
        <v>575</v>
      </c>
      <c r="E584" s="60" t="s">
        <v>848</v>
      </c>
      <c r="F584" s="60"/>
      <c r="G584" s="60">
        <v>1035</v>
      </c>
      <c r="H584" s="60" t="s">
        <v>50</v>
      </c>
      <c r="I584" s="54">
        <v>0</v>
      </c>
      <c r="J584" s="55">
        <v>5427.0055106400005</v>
      </c>
      <c r="K584" s="56">
        <v>0.90450091844000002</v>
      </c>
      <c r="L584" s="55">
        <v>0</v>
      </c>
      <c r="M584" s="55">
        <v>0</v>
      </c>
      <c r="N584" s="55">
        <v>0</v>
      </c>
      <c r="O584" s="55">
        <v>1735.3796691000002</v>
      </c>
      <c r="P584" s="55">
        <v>0</v>
      </c>
      <c r="Q584" s="55">
        <v>0</v>
      </c>
      <c r="R584" s="55">
        <v>0</v>
      </c>
      <c r="S584" s="112">
        <f t="shared" si="27"/>
        <v>7162.3851797400002</v>
      </c>
      <c r="T584" s="51" t="s">
        <v>599</v>
      </c>
      <c r="U584" s="51">
        <v>2023</v>
      </c>
      <c r="V584" s="55">
        <v>0</v>
      </c>
      <c r="W584" s="55">
        <v>0</v>
      </c>
      <c r="X584" s="112">
        <f t="shared" si="28"/>
        <v>0</v>
      </c>
      <c r="Y584" s="55">
        <f t="shared" si="29"/>
        <v>7162.3851797400002</v>
      </c>
      <c r="Z584" s="3"/>
    </row>
    <row r="585" spans="1:26" x14ac:dyDescent="0.3">
      <c r="A585" s="60" t="s">
        <v>27</v>
      </c>
      <c r="B585" s="60">
        <v>601615</v>
      </c>
      <c r="C585" s="60" t="s">
        <v>574</v>
      </c>
      <c r="D585" s="62" t="s">
        <v>575</v>
      </c>
      <c r="E585" s="60" t="s">
        <v>848</v>
      </c>
      <c r="F585" s="60"/>
      <c r="G585" s="60">
        <v>1035</v>
      </c>
      <c r="H585" s="60" t="s">
        <v>50</v>
      </c>
      <c r="I585" s="54">
        <v>0</v>
      </c>
      <c r="J585" s="55">
        <v>5427.0055106400005</v>
      </c>
      <c r="K585" s="56">
        <v>0.90450091844000002</v>
      </c>
      <c r="L585" s="55">
        <v>0</v>
      </c>
      <c r="M585" s="55">
        <v>0</v>
      </c>
      <c r="N585" s="55">
        <v>0</v>
      </c>
      <c r="O585" s="55">
        <v>1735.3796691000002</v>
      </c>
      <c r="P585" s="55">
        <v>0</v>
      </c>
      <c r="Q585" s="55">
        <v>0</v>
      </c>
      <c r="R585" s="55">
        <v>0</v>
      </c>
      <c r="S585" s="112">
        <f t="shared" si="27"/>
        <v>7162.3851797400002</v>
      </c>
      <c r="T585" s="51" t="s">
        <v>599</v>
      </c>
      <c r="U585" s="51">
        <v>2023</v>
      </c>
      <c r="V585" s="55">
        <v>0</v>
      </c>
      <c r="W585" s="55">
        <v>0</v>
      </c>
      <c r="X585" s="112">
        <f t="shared" si="28"/>
        <v>0</v>
      </c>
      <c r="Y585" s="55">
        <f t="shared" si="29"/>
        <v>7162.3851797400002</v>
      </c>
      <c r="Z585" s="3"/>
    </row>
    <row r="586" spans="1:26" x14ac:dyDescent="0.3">
      <c r="A586" s="60" t="s">
        <v>27</v>
      </c>
      <c r="B586" s="60">
        <v>601615</v>
      </c>
      <c r="C586" s="60" t="s">
        <v>574</v>
      </c>
      <c r="D586" s="62" t="s">
        <v>575</v>
      </c>
      <c r="E586" s="60" t="s">
        <v>848</v>
      </c>
      <c r="F586" s="60"/>
      <c r="G586" s="60">
        <v>1035</v>
      </c>
      <c r="H586" s="60" t="s">
        <v>50</v>
      </c>
      <c r="I586" s="54">
        <v>0</v>
      </c>
      <c r="J586" s="55">
        <v>5427.0055106400005</v>
      </c>
      <c r="K586" s="56">
        <v>0.90450091844000002</v>
      </c>
      <c r="L586" s="55">
        <v>0</v>
      </c>
      <c r="M586" s="55">
        <v>0</v>
      </c>
      <c r="N586" s="55">
        <v>0</v>
      </c>
      <c r="O586" s="55">
        <v>1735.3796691000002</v>
      </c>
      <c r="P586" s="55">
        <v>0</v>
      </c>
      <c r="Q586" s="55">
        <v>0</v>
      </c>
      <c r="R586" s="55">
        <v>0</v>
      </c>
      <c r="S586" s="112">
        <f t="shared" si="27"/>
        <v>7162.3851797400002</v>
      </c>
      <c r="T586" s="51" t="s">
        <v>599</v>
      </c>
      <c r="U586" s="51">
        <v>2023</v>
      </c>
      <c r="V586" s="55">
        <v>0</v>
      </c>
      <c r="W586" s="55">
        <v>0</v>
      </c>
      <c r="X586" s="112">
        <f t="shared" si="28"/>
        <v>0</v>
      </c>
      <c r="Y586" s="55">
        <f t="shared" si="29"/>
        <v>7162.3851797400002</v>
      </c>
      <c r="Z586" s="3"/>
    </row>
    <row r="587" spans="1:26" x14ac:dyDescent="0.3">
      <c r="A587" s="60" t="s">
        <v>27</v>
      </c>
      <c r="B587" s="60">
        <v>601615</v>
      </c>
      <c r="C587" s="60" t="s">
        <v>574</v>
      </c>
      <c r="D587" s="62" t="s">
        <v>575</v>
      </c>
      <c r="E587" s="60" t="s">
        <v>848</v>
      </c>
      <c r="F587" s="60"/>
      <c r="G587" s="60">
        <v>1035</v>
      </c>
      <c r="H587" s="60" t="s">
        <v>50</v>
      </c>
      <c r="I587" s="54">
        <v>0</v>
      </c>
      <c r="J587" s="55">
        <v>5427.0055106400005</v>
      </c>
      <c r="K587" s="56">
        <v>0.90450091844000002</v>
      </c>
      <c r="L587" s="55">
        <v>0</v>
      </c>
      <c r="M587" s="55">
        <v>0</v>
      </c>
      <c r="N587" s="55">
        <v>0</v>
      </c>
      <c r="O587" s="55">
        <v>1735.3796691000002</v>
      </c>
      <c r="P587" s="55">
        <v>0</v>
      </c>
      <c r="Q587" s="55">
        <v>0</v>
      </c>
      <c r="R587" s="55">
        <v>0</v>
      </c>
      <c r="S587" s="112">
        <f t="shared" si="27"/>
        <v>7162.3851797400002</v>
      </c>
      <c r="T587" s="51" t="s">
        <v>599</v>
      </c>
      <c r="U587" s="51">
        <v>2023</v>
      </c>
      <c r="V587" s="55">
        <v>0</v>
      </c>
      <c r="W587" s="55">
        <v>0</v>
      </c>
      <c r="X587" s="112">
        <f t="shared" si="28"/>
        <v>0</v>
      </c>
      <c r="Y587" s="55">
        <f t="shared" si="29"/>
        <v>7162.3851797400002</v>
      </c>
      <c r="Z587" s="3"/>
    </row>
    <row r="588" spans="1:26" x14ac:dyDescent="0.3">
      <c r="A588" s="60" t="s">
        <v>27</v>
      </c>
      <c r="B588" s="60">
        <v>601631</v>
      </c>
      <c r="C588" s="60" t="s">
        <v>662</v>
      </c>
      <c r="D588" s="62" t="s">
        <v>663</v>
      </c>
      <c r="E588" s="60" t="s">
        <v>849</v>
      </c>
      <c r="F588" s="60"/>
      <c r="G588" s="60">
        <v>3007</v>
      </c>
      <c r="H588" s="60" t="s">
        <v>87</v>
      </c>
      <c r="I588" s="54">
        <v>0</v>
      </c>
      <c r="J588" s="55">
        <v>0</v>
      </c>
      <c r="K588" s="56">
        <v>0</v>
      </c>
      <c r="L588" s="55">
        <v>0</v>
      </c>
      <c r="M588" s="55">
        <v>0</v>
      </c>
      <c r="N588" s="55">
        <v>0</v>
      </c>
      <c r="O588" s="55">
        <v>532.183098524</v>
      </c>
      <c r="P588" s="55">
        <v>0</v>
      </c>
      <c r="Q588" s="55">
        <v>0</v>
      </c>
      <c r="R588" s="55">
        <v>0</v>
      </c>
      <c r="S588" s="112">
        <f t="shared" si="27"/>
        <v>532.183098524</v>
      </c>
      <c r="T588" s="51" t="s">
        <v>247</v>
      </c>
      <c r="U588" s="51">
        <v>1900</v>
      </c>
      <c r="V588" s="57">
        <v>0</v>
      </c>
      <c r="W588" s="55">
        <v>0</v>
      </c>
      <c r="X588" s="112">
        <f t="shared" si="28"/>
        <v>0</v>
      </c>
      <c r="Y588" s="55">
        <f t="shared" si="29"/>
        <v>532.183098524</v>
      </c>
      <c r="Z588" s="3"/>
    </row>
    <row r="589" spans="1:26" x14ac:dyDescent="0.3">
      <c r="A589" s="60" t="s">
        <v>27</v>
      </c>
      <c r="B589" s="60">
        <v>601631</v>
      </c>
      <c r="C589" s="60" t="s">
        <v>662</v>
      </c>
      <c r="D589" s="61" t="s">
        <v>663</v>
      </c>
      <c r="E589" s="60">
        <v>151018</v>
      </c>
      <c r="F589" s="60" t="s">
        <v>664</v>
      </c>
      <c r="G589" s="60">
        <v>1335</v>
      </c>
      <c r="H589" s="60" t="s">
        <v>87</v>
      </c>
      <c r="I589" s="54">
        <v>0</v>
      </c>
      <c r="J589" s="55">
        <v>0</v>
      </c>
      <c r="K589" s="56">
        <v>0</v>
      </c>
      <c r="L589" s="55">
        <v>0</v>
      </c>
      <c r="M589" s="55">
        <v>2931.460706656439</v>
      </c>
      <c r="N589" s="55">
        <v>236.72598689829039</v>
      </c>
      <c r="O589" s="55">
        <v>1735.3796691000002</v>
      </c>
      <c r="P589" s="55">
        <v>0</v>
      </c>
      <c r="Q589" s="55">
        <v>0</v>
      </c>
      <c r="R589" s="55">
        <v>0</v>
      </c>
      <c r="S589" s="112">
        <f t="shared" si="27"/>
        <v>4903.5663626547303</v>
      </c>
      <c r="T589" s="51" t="s">
        <v>247</v>
      </c>
      <c r="U589" s="51">
        <v>1900</v>
      </c>
      <c r="V589" s="57">
        <v>0</v>
      </c>
      <c r="W589" s="55">
        <v>0</v>
      </c>
      <c r="X589" s="112">
        <f t="shared" si="28"/>
        <v>0</v>
      </c>
      <c r="Y589" s="55">
        <f t="shared" si="29"/>
        <v>4903.5663626547303</v>
      </c>
      <c r="Z589" s="3"/>
    </row>
    <row r="590" spans="1:26" x14ac:dyDescent="0.3">
      <c r="A590" s="60" t="s">
        <v>27</v>
      </c>
      <c r="B590" s="60">
        <v>601631</v>
      </c>
      <c r="C590" s="60" t="s">
        <v>662</v>
      </c>
      <c r="D590" s="62" t="s">
        <v>663</v>
      </c>
      <c r="E590" s="60">
        <v>191056</v>
      </c>
      <c r="F590" s="60" t="s">
        <v>665</v>
      </c>
      <c r="G590" s="60">
        <v>1212</v>
      </c>
      <c r="H590" s="60" t="s">
        <v>50</v>
      </c>
      <c r="I590" s="54">
        <v>9235</v>
      </c>
      <c r="J590" s="55">
        <v>4606.6442125200001</v>
      </c>
      <c r="K590" s="56">
        <v>0.76777403542</v>
      </c>
      <c r="L590" s="55">
        <v>2483.7490045836998</v>
      </c>
      <c r="M590" s="55">
        <v>0</v>
      </c>
      <c r="N590" s="55">
        <v>0</v>
      </c>
      <c r="O590" s="55">
        <v>1735.3796691000002</v>
      </c>
      <c r="P590" s="55">
        <v>0</v>
      </c>
      <c r="Q590" s="55">
        <v>0</v>
      </c>
      <c r="R590" s="55">
        <v>0</v>
      </c>
      <c r="S590" s="112">
        <f t="shared" si="27"/>
        <v>8825.7728862037002</v>
      </c>
      <c r="T590" s="51" t="s">
        <v>247</v>
      </c>
      <c r="U590" s="51">
        <v>1900</v>
      </c>
      <c r="V590" s="55">
        <v>0</v>
      </c>
      <c r="W590" s="55">
        <v>0</v>
      </c>
      <c r="X590" s="112">
        <f t="shared" si="28"/>
        <v>0</v>
      </c>
      <c r="Y590" s="55">
        <f t="shared" si="29"/>
        <v>8825.7728862037002</v>
      </c>
      <c r="Z590" s="3"/>
    </row>
    <row r="591" spans="1:26" x14ac:dyDescent="0.3">
      <c r="A591" s="60" t="s">
        <v>27</v>
      </c>
      <c r="B591" s="60">
        <v>601633</v>
      </c>
      <c r="C591" s="60" t="s">
        <v>666</v>
      </c>
      <c r="D591" s="62" t="s">
        <v>667</v>
      </c>
      <c r="E591" s="60">
        <v>121017</v>
      </c>
      <c r="F591" s="60" t="s">
        <v>668</v>
      </c>
      <c r="G591" s="60">
        <v>1210</v>
      </c>
      <c r="H591" s="60" t="s">
        <v>50</v>
      </c>
      <c r="I591" s="54">
        <v>5996</v>
      </c>
      <c r="J591" s="55">
        <v>5553.2149411200007</v>
      </c>
      <c r="K591" s="56">
        <v>0.92553582352000008</v>
      </c>
      <c r="L591" s="55">
        <v>0</v>
      </c>
      <c r="M591" s="55">
        <v>0</v>
      </c>
      <c r="N591" s="55">
        <v>0</v>
      </c>
      <c r="O591" s="55">
        <v>1735.3796691000002</v>
      </c>
      <c r="P591" s="55">
        <v>0</v>
      </c>
      <c r="Q591" s="55">
        <v>0</v>
      </c>
      <c r="R591" s="55">
        <v>0</v>
      </c>
      <c r="S591" s="112">
        <f t="shared" si="27"/>
        <v>7288.5946102200014</v>
      </c>
      <c r="T591" s="51" t="s">
        <v>247</v>
      </c>
      <c r="U591" s="51">
        <v>1900</v>
      </c>
      <c r="V591" s="55">
        <v>0</v>
      </c>
      <c r="W591" s="55">
        <v>0</v>
      </c>
      <c r="X591" s="112">
        <f t="shared" si="28"/>
        <v>0</v>
      </c>
      <c r="Y591" s="55">
        <f t="shared" si="29"/>
        <v>7288.5946102200014</v>
      </c>
      <c r="Z591" s="3"/>
    </row>
    <row r="592" spans="1:26" x14ac:dyDescent="0.3">
      <c r="A592" s="60" t="s">
        <v>27</v>
      </c>
      <c r="B592" s="60">
        <v>601633</v>
      </c>
      <c r="C592" s="60" t="s">
        <v>666</v>
      </c>
      <c r="D592" s="62" t="s">
        <v>667</v>
      </c>
      <c r="E592" s="60">
        <v>121049</v>
      </c>
      <c r="F592" s="60" t="s">
        <v>669</v>
      </c>
      <c r="G592" s="60">
        <v>1212</v>
      </c>
      <c r="H592" s="60" t="s">
        <v>50</v>
      </c>
      <c r="I592" s="54">
        <v>3655</v>
      </c>
      <c r="J592" s="55">
        <v>4606.6442125200001</v>
      </c>
      <c r="K592" s="56">
        <v>0.76777403542</v>
      </c>
      <c r="L592" s="55">
        <v>0</v>
      </c>
      <c r="M592" s="55">
        <v>0</v>
      </c>
      <c r="N592" s="55">
        <v>0</v>
      </c>
      <c r="O592" s="55">
        <v>1735.3796691000002</v>
      </c>
      <c r="P592" s="55">
        <v>0</v>
      </c>
      <c r="Q592" s="55">
        <v>0</v>
      </c>
      <c r="R592" s="55">
        <v>0</v>
      </c>
      <c r="S592" s="112">
        <f t="shared" si="27"/>
        <v>6342.0238816199999</v>
      </c>
      <c r="T592" s="51" t="s">
        <v>76</v>
      </c>
      <c r="U592" s="51">
        <v>2018</v>
      </c>
      <c r="V592" s="55">
        <v>0</v>
      </c>
      <c r="W592" s="55">
        <v>0</v>
      </c>
      <c r="X592" s="112">
        <f t="shared" si="28"/>
        <v>0</v>
      </c>
      <c r="Y592" s="55">
        <f t="shared" si="29"/>
        <v>6342.0238816199999</v>
      </c>
      <c r="Z592" s="3"/>
    </row>
    <row r="593" spans="1:26" x14ac:dyDescent="0.3">
      <c r="A593" s="60" t="s">
        <v>27</v>
      </c>
      <c r="B593" s="60">
        <v>601633</v>
      </c>
      <c r="C593" s="60" t="s">
        <v>666</v>
      </c>
      <c r="D593" s="62" t="s">
        <v>667</v>
      </c>
      <c r="E593" s="60">
        <v>121050</v>
      </c>
      <c r="F593" s="60" t="s">
        <v>670</v>
      </c>
      <c r="G593" s="60">
        <v>1212</v>
      </c>
      <c r="H593" s="60" t="s">
        <v>50</v>
      </c>
      <c r="I593" s="54">
        <v>9618</v>
      </c>
      <c r="J593" s="55">
        <v>4606.6442125200001</v>
      </c>
      <c r="K593" s="56">
        <v>0.76777403542</v>
      </c>
      <c r="L593" s="55">
        <v>2777.8064601495598</v>
      </c>
      <c r="M593" s="55">
        <v>0</v>
      </c>
      <c r="N593" s="55">
        <v>0</v>
      </c>
      <c r="O593" s="55">
        <v>1735.3796691000002</v>
      </c>
      <c r="P593" s="55">
        <v>0</v>
      </c>
      <c r="Q593" s="55">
        <v>117.12</v>
      </c>
      <c r="R593" s="55">
        <v>0</v>
      </c>
      <c r="S593" s="112">
        <f t="shared" si="27"/>
        <v>9236.9503417695596</v>
      </c>
      <c r="T593" s="51" t="s">
        <v>76</v>
      </c>
      <c r="U593" s="51">
        <v>2018</v>
      </c>
      <c r="V593" s="55">
        <v>0</v>
      </c>
      <c r="W593" s="55">
        <v>0</v>
      </c>
      <c r="X593" s="112">
        <f t="shared" si="28"/>
        <v>0</v>
      </c>
      <c r="Y593" s="55">
        <f t="shared" si="29"/>
        <v>9236.9503417695596</v>
      </c>
      <c r="Z593" s="3"/>
    </row>
    <row r="594" spans="1:26" x14ac:dyDescent="0.3">
      <c r="A594" s="60" t="s">
        <v>27</v>
      </c>
      <c r="B594" s="60">
        <v>601633</v>
      </c>
      <c r="C594" s="60" t="s">
        <v>666</v>
      </c>
      <c r="D594" s="62" t="s">
        <v>667</v>
      </c>
      <c r="E594" s="60">
        <v>151033</v>
      </c>
      <c r="F594" s="60" t="s">
        <v>671</v>
      </c>
      <c r="G594" s="60">
        <v>1035</v>
      </c>
      <c r="H594" s="60" t="s">
        <v>50</v>
      </c>
      <c r="I594" s="54">
        <v>3804</v>
      </c>
      <c r="J594" s="55">
        <v>5427.0055106400005</v>
      </c>
      <c r="K594" s="56">
        <v>0.90450091844000002</v>
      </c>
      <c r="L594" s="55">
        <v>0</v>
      </c>
      <c r="M594" s="55">
        <v>0</v>
      </c>
      <c r="N594" s="55">
        <v>0</v>
      </c>
      <c r="O594" s="55">
        <v>1735.3796691000002</v>
      </c>
      <c r="P594" s="55">
        <v>0</v>
      </c>
      <c r="Q594" s="55">
        <v>0</v>
      </c>
      <c r="R594" s="55">
        <v>0</v>
      </c>
      <c r="S594" s="112">
        <f t="shared" si="27"/>
        <v>7162.3851797400002</v>
      </c>
      <c r="T594" s="51" t="s">
        <v>599</v>
      </c>
      <c r="U594" s="51">
        <v>2015</v>
      </c>
      <c r="V594" s="57">
        <v>0</v>
      </c>
      <c r="W594" s="55">
        <v>0</v>
      </c>
      <c r="X594" s="112">
        <f t="shared" si="28"/>
        <v>0</v>
      </c>
      <c r="Y594" s="55">
        <f t="shared" si="29"/>
        <v>7162.3851797400002</v>
      </c>
      <c r="Z594" s="3"/>
    </row>
    <row r="595" spans="1:26" x14ac:dyDescent="0.3">
      <c r="A595" s="60" t="s">
        <v>27</v>
      </c>
      <c r="B595" s="60">
        <v>601633</v>
      </c>
      <c r="C595" s="60" t="s">
        <v>666</v>
      </c>
      <c r="D595" s="62" t="s">
        <v>667</v>
      </c>
      <c r="E595" s="60">
        <v>151077</v>
      </c>
      <c r="F595" s="60" t="s">
        <v>672</v>
      </c>
      <c r="G595" s="60">
        <v>1210</v>
      </c>
      <c r="H595" s="60" t="s">
        <v>50</v>
      </c>
      <c r="I595" s="54">
        <v>9312</v>
      </c>
      <c r="J595" s="55">
        <v>5553.2149411200007</v>
      </c>
      <c r="K595" s="56">
        <v>0.92553582352000008</v>
      </c>
      <c r="L595" s="55">
        <v>3065.3746474982404</v>
      </c>
      <c r="M595" s="55">
        <v>0</v>
      </c>
      <c r="N595" s="55">
        <v>0</v>
      </c>
      <c r="O595" s="55">
        <v>1735.3796691000002</v>
      </c>
      <c r="P595" s="55">
        <v>0</v>
      </c>
      <c r="Q595" s="55">
        <v>0</v>
      </c>
      <c r="R595" s="55">
        <v>0</v>
      </c>
      <c r="S595" s="112">
        <f t="shared" si="27"/>
        <v>10353.969257718241</v>
      </c>
      <c r="T595" s="51" t="s">
        <v>807</v>
      </c>
      <c r="U595" s="51">
        <v>2021</v>
      </c>
      <c r="V595" s="55">
        <v>0</v>
      </c>
      <c r="W595" s="55">
        <v>0</v>
      </c>
      <c r="X595" s="112">
        <f t="shared" si="28"/>
        <v>0</v>
      </c>
      <c r="Y595" s="55">
        <f t="shared" si="29"/>
        <v>10353.969257718241</v>
      </c>
      <c r="Z595" s="3"/>
    </row>
    <row r="596" spans="1:26" x14ac:dyDescent="0.3">
      <c r="A596" s="60" t="s">
        <v>27</v>
      </c>
      <c r="B596" s="60">
        <v>601633</v>
      </c>
      <c r="C596" s="60" t="s">
        <v>666</v>
      </c>
      <c r="D596" s="62" t="s">
        <v>667</v>
      </c>
      <c r="E596" s="60">
        <v>901087</v>
      </c>
      <c r="F596" s="60"/>
      <c r="G596" s="60">
        <v>3007</v>
      </c>
      <c r="H596" s="60" t="s">
        <v>87</v>
      </c>
      <c r="I596" s="54">
        <v>0</v>
      </c>
      <c r="J596" s="55">
        <v>0</v>
      </c>
      <c r="K596" s="56">
        <v>0</v>
      </c>
      <c r="L596" s="55">
        <v>0</v>
      </c>
      <c r="M596" s="55">
        <v>0</v>
      </c>
      <c r="N596" s="55">
        <v>0</v>
      </c>
      <c r="O596" s="55">
        <v>532.183098524</v>
      </c>
      <c r="P596" s="55">
        <v>0</v>
      </c>
      <c r="Q596" s="55">
        <v>0</v>
      </c>
      <c r="R596" s="55">
        <v>0</v>
      </c>
      <c r="S596" s="112">
        <f t="shared" si="27"/>
        <v>532.183098524</v>
      </c>
      <c r="T596" s="51" t="s">
        <v>247</v>
      </c>
      <c r="U596" s="51">
        <v>1900</v>
      </c>
      <c r="V596" s="55">
        <v>0</v>
      </c>
      <c r="W596" s="55">
        <v>0</v>
      </c>
      <c r="X596" s="112">
        <f t="shared" si="28"/>
        <v>0</v>
      </c>
      <c r="Y596" s="55">
        <f t="shared" si="29"/>
        <v>532.183098524</v>
      </c>
      <c r="Z596" s="3"/>
    </row>
    <row r="597" spans="1:26" x14ac:dyDescent="0.3">
      <c r="A597" s="60" t="s">
        <v>27</v>
      </c>
      <c r="B597" s="60">
        <v>601633</v>
      </c>
      <c r="C597" s="60" t="s">
        <v>666</v>
      </c>
      <c r="D597" s="62" t="s">
        <v>667</v>
      </c>
      <c r="E597" s="60">
        <v>951049</v>
      </c>
      <c r="F597" s="60"/>
      <c r="G597" s="60">
        <v>3007</v>
      </c>
      <c r="H597" s="60" t="s">
        <v>87</v>
      </c>
      <c r="I597" s="54">
        <v>0</v>
      </c>
      <c r="J597" s="55">
        <v>0</v>
      </c>
      <c r="K597" s="56">
        <v>0</v>
      </c>
      <c r="L597" s="55">
        <v>0</v>
      </c>
      <c r="M597" s="55">
        <v>0</v>
      </c>
      <c r="N597" s="55">
        <v>0</v>
      </c>
      <c r="O597" s="55">
        <v>532.183098524</v>
      </c>
      <c r="P597" s="55">
        <v>0</v>
      </c>
      <c r="Q597" s="55">
        <v>0</v>
      </c>
      <c r="R597" s="55">
        <v>0</v>
      </c>
      <c r="S597" s="112">
        <f t="shared" si="27"/>
        <v>532.183098524</v>
      </c>
      <c r="T597" s="51" t="s">
        <v>247</v>
      </c>
      <c r="U597" s="51">
        <v>1900</v>
      </c>
      <c r="V597" s="55">
        <v>0</v>
      </c>
      <c r="W597" s="55">
        <v>0</v>
      </c>
      <c r="X597" s="112">
        <f t="shared" si="28"/>
        <v>0</v>
      </c>
      <c r="Y597" s="55">
        <f t="shared" si="29"/>
        <v>532.183098524</v>
      </c>
      <c r="Z597" s="3"/>
    </row>
    <row r="598" spans="1:26" x14ac:dyDescent="0.3">
      <c r="A598" s="60" t="s">
        <v>27</v>
      </c>
      <c r="B598" s="60">
        <v>601633</v>
      </c>
      <c r="C598" s="60" t="s">
        <v>666</v>
      </c>
      <c r="D598" s="62" t="s">
        <v>667</v>
      </c>
      <c r="E598" s="60">
        <v>951070</v>
      </c>
      <c r="F598" s="60"/>
      <c r="G598" s="60">
        <v>3007</v>
      </c>
      <c r="H598" s="60" t="s">
        <v>87</v>
      </c>
      <c r="I598" s="54">
        <v>0</v>
      </c>
      <c r="J598" s="55">
        <v>0</v>
      </c>
      <c r="K598" s="56">
        <v>0</v>
      </c>
      <c r="L598" s="55">
        <v>0</v>
      </c>
      <c r="M598" s="55">
        <v>153.19166535933599</v>
      </c>
      <c r="N598" s="55">
        <v>0</v>
      </c>
      <c r="O598" s="55">
        <v>532.183098524</v>
      </c>
      <c r="P598" s="55">
        <v>0</v>
      </c>
      <c r="Q598" s="55">
        <v>0</v>
      </c>
      <c r="R598" s="55">
        <v>0</v>
      </c>
      <c r="S598" s="112">
        <f t="shared" si="27"/>
        <v>685.37476388333596</v>
      </c>
      <c r="T598" s="51" t="s">
        <v>247</v>
      </c>
      <c r="U598" s="51">
        <v>1900</v>
      </c>
      <c r="V598" s="55">
        <v>0</v>
      </c>
      <c r="W598" s="55">
        <v>0</v>
      </c>
      <c r="X598" s="112">
        <f t="shared" si="28"/>
        <v>0</v>
      </c>
      <c r="Y598" s="55">
        <f t="shared" si="29"/>
        <v>685.37476388333596</v>
      </c>
      <c r="Z598" s="3"/>
    </row>
    <row r="599" spans="1:26" x14ac:dyDescent="0.3">
      <c r="A599" s="60" t="s">
        <v>27</v>
      </c>
      <c r="B599" s="60">
        <v>601633</v>
      </c>
      <c r="C599" s="60" t="s">
        <v>666</v>
      </c>
      <c r="D599" s="62" t="s">
        <v>667</v>
      </c>
      <c r="E599" s="60" t="s">
        <v>673</v>
      </c>
      <c r="F599" s="60" t="s">
        <v>674</v>
      </c>
      <c r="G599" s="60">
        <v>1505</v>
      </c>
      <c r="H599" s="60" t="s">
        <v>87</v>
      </c>
      <c r="I599" s="54">
        <v>0</v>
      </c>
      <c r="J599" s="55">
        <v>0</v>
      </c>
      <c r="K599" s="56">
        <v>0</v>
      </c>
      <c r="L599" s="55">
        <v>0</v>
      </c>
      <c r="M599" s="55">
        <v>0</v>
      </c>
      <c r="N599" s="55">
        <v>0</v>
      </c>
      <c r="O599" s="55">
        <v>1735.3796691000002</v>
      </c>
      <c r="P599" s="55">
        <v>0</v>
      </c>
      <c r="Q599" s="55">
        <v>0</v>
      </c>
      <c r="R599" s="55">
        <v>0</v>
      </c>
      <c r="S599" s="112">
        <f t="shared" si="27"/>
        <v>1735.3796691000002</v>
      </c>
      <c r="T599" s="51" t="s">
        <v>247</v>
      </c>
      <c r="U599" s="51">
        <v>1900</v>
      </c>
      <c r="V599" s="55">
        <v>0</v>
      </c>
      <c r="W599" s="55">
        <v>0</v>
      </c>
      <c r="X599" s="112">
        <f t="shared" si="28"/>
        <v>0</v>
      </c>
      <c r="Y599" s="55">
        <f t="shared" si="29"/>
        <v>1735.3796691000002</v>
      </c>
      <c r="Z599" s="3"/>
    </row>
    <row r="600" spans="1:26" x14ac:dyDescent="0.3">
      <c r="A600" s="60" t="s">
        <v>27</v>
      </c>
      <c r="B600" s="60">
        <v>601633</v>
      </c>
      <c r="C600" s="60" t="s">
        <v>666</v>
      </c>
      <c r="D600" s="62" t="s">
        <v>667</v>
      </c>
      <c r="E600" s="60" t="s">
        <v>675</v>
      </c>
      <c r="F600" s="60" t="s">
        <v>676</v>
      </c>
      <c r="G600" s="60">
        <v>1505</v>
      </c>
      <c r="H600" s="60" t="s">
        <v>87</v>
      </c>
      <c r="I600" s="54">
        <v>0</v>
      </c>
      <c r="J600" s="55">
        <v>0</v>
      </c>
      <c r="K600" s="56">
        <v>0</v>
      </c>
      <c r="L600" s="55">
        <v>0</v>
      </c>
      <c r="M600" s="55">
        <v>0</v>
      </c>
      <c r="N600" s="55">
        <v>0</v>
      </c>
      <c r="O600" s="55">
        <v>1735.3796691000002</v>
      </c>
      <c r="P600" s="55">
        <v>0</v>
      </c>
      <c r="Q600" s="55">
        <v>0</v>
      </c>
      <c r="R600" s="55">
        <v>0</v>
      </c>
      <c r="S600" s="112">
        <f t="shared" si="27"/>
        <v>1735.3796691000002</v>
      </c>
      <c r="T600" s="51" t="s">
        <v>247</v>
      </c>
      <c r="U600" s="51">
        <v>1900</v>
      </c>
      <c r="V600" s="55">
        <v>0</v>
      </c>
      <c r="W600" s="55">
        <v>0</v>
      </c>
      <c r="X600" s="112">
        <f t="shared" si="28"/>
        <v>0</v>
      </c>
      <c r="Y600" s="55">
        <f t="shared" si="29"/>
        <v>1735.3796691000002</v>
      </c>
      <c r="Z600" s="3"/>
    </row>
    <row r="601" spans="1:26" x14ac:dyDescent="0.3">
      <c r="A601" s="60" t="s">
        <v>27</v>
      </c>
      <c r="B601" s="60">
        <v>601428</v>
      </c>
      <c r="C601" s="60" t="s">
        <v>529</v>
      </c>
      <c r="D601" s="62" t="s">
        <v>530</v>
      </c>
      <c r="E601" s="60" t="s">
        <v>677</v>
      </c>
      <c r="F601" s="60" t="s">
        <v>678</v>
      </c>
      <c r="G601" s="60">
        <v>1210</v>
      </c>
      <c r="H601" s="60" t="s">
        <v>50</v>
      </c>
      <c r="I601" s="54">
        <v>3182</v>
      </c>
      <c r="J601" s="55">
        <v>5553.2149411200007</v>
      </c>
      <c r="K601" s="56">
        <v>0.92553582352000008</v>
      </c>
      <c r="L601" s="55">
        <v>0</v>
      </c>
      <c r="M601" s="55">
        <v>0</v>
      </c>
      <c r="N601" s="55">
        <v>0</v>
      </c>
      <c r="O601" s="55">
        <v>1735.3796691000002</v>
      </c>
      <c r="P601" s="55">
        <v>0</v>
      </c>
      <c r="Q601" s="55">
        <v>0</v>
      </c>
      <c r="R601" s="55">
        <v>0</v>
      </c>
      <c r="S601" s="112">
        <f t="shared" si="27"/>
        <v>7288.5946102200014</v>
      </c>
      <c r="T601" s="51" t="s">
        <v>76</v>
      </c>
      <c r="U601" s="51">
        <v>2015</v>
      </c>
      <c r="V601" s="55">
        <v>0</v>
      </c>
      <c r="W601" s="55">
        <v>0</v>
      </c>
      <c r="X601" s="112">
        <f t="shared" si="28"/>
        <v>0</v>
      </c>
      <c r="Y601" s="55">
        <f t="shared" si="29"/>
        <v>7288.5946102200014</v>
      </c>
      <c r="Z601" s="3"/>
    </row>
    <row r="602" spans="1:26" x14ac:dyDescent="0.3">
      <c r="A602" s="60" t="s">
        <v>27</v>
      </c>
      <c r="B602" s="60">
        <v>601633</v>
      </c>
      <c r="C602" s="60" t="s">
        <v>666</v>
      </c>
      <c r="D602" s="62" t="s">
        <v>667</v>
      </c>
      <c r="E602" s="60">
        <v>191028</v>
      </c>
      <c r="F602" s="60" t="s">
        <v>681</v>
      </c>
      <c r="G602" s="60">
        <v>1035</v>
      </c>
      <c r="H602" s="60" t="s">
        <v>50</v>
      </c>
      <c r="I602" s="54">
        <v>9848</v>
      </c>
      <c r="J602" s="55">
        <v>5427.0055106400005</v>
      </c>
      <c r="K602" s="56">
        <v>0.90450091844000002</v>
      </c>
      <c r="L602" s="55">
        <v>3480.5195341571202</v>
      </c>
      <c r="M602" s="55">
        <v>0</v>
      </c>
      <c r="N602" s="55">
        <v>0</v>
      </c>
      <c r="O602" s="55">
        <v>1735.3796691000002</v>
      </c>
      <c r="P602" s="55">
        <v>0</v>
      </c>
      <c r="Q602" s="55">
        <v>0</v>
      </c>
      <c r="R602" s="55">
        <v>0</v>
      </c>
      <c r="S602" s="112">
        <f t="shared" si="27"/>
        <v>10642.904713897122</v>
      </c>
      <c r="T602" s="51" t="s">
        <v>599</v>
      </c>
      <c r="U602" s="51">
        <v>2020</v>
      </c>
      <c r="V602" s="55">
        <v>0</v>
      </c>
      <c r="W602" s="55">
        <v>0</v>
      </c>
      <c r="X602" s="112">
        <f t="shared" si="28"/>
        <v>0</v>
      </c>
      <c r="Y602" s="55">
        <f t="shared" si="29"/>
        <v>10642.904713897122</v>
      </c>
      <c r="Z602" s="3"/>
    </row>
    <row r="603" spans="1:26" x14ac:dyDescent="0.3">
      <c r="A603" s="60" t="s">
        <v>27</v>
      </c>
      <c r="B603" s="60">
        <v>601633</v>
      </c>
      <c r="C603" s="60" t="s">
        <v>666</v>
      </c>
      <c r="D603" s="62" t="s">
        <v>667</v>
      </c>
      <c r="E603" s="60">
        <v>191032</v>
      </c>
      <c r="F603" s="60" t="s">
        <v>682</v>
      </c>
      <c r="G603" s="60">
        <v>1035</v>
      </c>
      <c r="H603" s="60" t="s">
        <v>50</v>
      </c>
      <c r="I603" s="54">
        <v>11407</v>
      </c>
      <c r="J603" s="55">
        <v>5427.0055106400005</v>
      </c>
      <c r="K603" s="56">
        <v>0.90450091844000002</v>
      </c>
      <c r="L603" s="55">
        <v>4890.6364660050804</v>
      </c>
      <c r="M603" s="55">
        <v>0</v>
      </c>
      <c r="N603" s="55">
        <v>0</v>
      </c>
      <c r="O603" s="55">
        <v>1735.3796691000002</v>
      </c>
      <c r="P603" s="55">
        <v>0</v>
      </c>
      <c r="Q603" s="55">
        <v>906.9</v>
      </c>
      <c r="R603" s="55">
        <v>0</v>
      </c>
      <c r="S603" s="112">
        <f t="shared" si="27"/>
        <v>12959.921645745082</v>
      </c>
      <c r="T603" s="51" t="s">
        <v>599</v>
      </c>
      <c r="U603" s="51">
        <v>2020</v>
      </c>
      <c r="V603" s="57">
        <v>0</v>
      </c>
      <c r="W603" s="55">
        <v>0</v>
      </c>
      <c r="X603" s="112">
        <f t="shared" si="28"/>
        <v>0</v>
      </c>
      <c r="Y603" s="55">
        <f t="shared" si="29"/>
        <v>12959.921645745082</v>
      </c>
      <c r="Z603" s="3"/>
    </row>
    <row r="604" spans="1:26" x14ac:dyDescent="0.3">
      <c r="A604" s="60" t="s">
        <v>27</v>
      </c>
      <c r="B604" s="60">
        <v>601633</v>
      </c>
      <c r="C604" s="60" t="s">
        <v>666</v>
      </c>
      <c r="D604" s="62" t="s">
        <v>667</v>
      </c>
      <c r="E604" s="60">
        <v>201000</v>
      </c>
      <c r="F604" s="60" t="s">
        <v>683</v>
      </c>
      <c r="G604" s="60">
        <v>1204</v>
      </c>
      <c r="H604" s="60" t="s">
        <v>50</v>
      </c>
      <c r="I604" s="54">
        <v>16946</v>
      </c>
      <c r="J604" s="55">
        <v>6878.4139611600003</v>
      </c>
      <c r="K604" s="56">
        <v>1.1464023268600001</v>
      </c>
      <c r="L604" s="55">
        <v>12548.519869809561</v>
      </c>
      <c r="M604" s="55">
        <v>0</v>
      </c>
      <c r="N604" s="55">
        <v>0</v>
      </c>
      <c r="O604" s="55">
        <v>1735.3796691000002</v>
      </c>
      <c r="P604" s="55">
        <v>0</v>
      </c>
      <c r="Q604" s="55">
        <v>0</v>
      </c>
      <c r="R604" s="55">
        <v>953.9812415200638</v>
      </c>
      <c r="S604" s="112">
        <f t="shared" si="27"/>
        <v>22116.294741589627</v>
      </c>
      <c r="T604" s="51" t="s">
        <v>81</v>
      </c>
      <c r="U604" s="51">
        <v>2026</v>
      </c>
      <c r="V604" s="57">
        <v>11338.074000000001</v>
      </c>
      <c r="W604" s="55">
        <v>17262.220260000002</v>
      </c>
      <c r="X604" s="112">
        <f t="shared" si="28"/>
        <v>28600.294260000002</v>
      </c>
      <c r="Y604" s="55">
        <f t="shared" si="29"/>
        <v>50716.589001589629</v>
      </c>
      <c r="Z604" s="3"/>
    </row>
    <row r="605" spans="1:26" x14ac:dyDescent="0.3">
      <c r="A605" s="60" t="s">
        <v>27</v>
      </c>
      <c r="B605" s="60">
        <v>601633</v>
      </c>
      <c r="C605" s="60" t="s">
        <v>666</v>
      </c>
      <c r="D605" s="62" t="s">
        <v>667</v>
      </c>
      <c r="E605" s="60">
        <v>201046</v>
      </c>
      <c r="F605" s="60" t="s">
        <v>684</v>
      </c>
      <c r="G605" s="60">
        <v>1204</v>
      </c>
      <c r="H605" s="60" t="s">
        <v>50</v>
      </c>
      <c r="I605" s="54">
        <v>13466</v>
      </c>
      <c r="J605" s="55">
        <v>6878.4139611600003</v>
      </c>
      <c r="K605" s="56">
        <v>1.1464023268600001</v>
      </c>
      <c r="L605" s="55">
        <v>8559.0397723367605</v>
      </c>
      <c r="M605" s="55">
        <v>0</v>
      </c>
      <c r="N605" s="55">
        <v>0</v>
      </c>
      <c r="O605" s="55">
        <v>1735.3796691000002</v>
      </c>
      <c r="P605" s="55">
        <v>0</v>
      </c>
      <c r="Q605" s="55">
        <v>0</v>
      </c>
      <c r="R605" s="55">
        <v>0</v>
      </c>
      <c r="S605" s="112">
        <f t="shared" si="27"/>
        <v>17172.833402596763</v>
      </c>
      <c r="T605" s="51" t="s">
        <v>599</v>
      </c>
      <c r="U605" s="51">
        <v>2021</v>
      </c>
      <c r="V605" s="57">
        <v>0</v>
      </c>
      <c r="W605" s="55">
        <v>0</v>
      </c>
      <c r="X605" s="112">
        <f t="shared" si="28"/>
        <v>0</v>
      </c>
      <c r="Y605" s="55">
        <f t="shared" si="29"/>
        <v>17172.833402596763</v>
      </c>
      <c r="Z605" s="3"/>
    </row>
    <row r="606" spans="1:26" x14ac:dyDescent="0.3">
      <c r="A606" s="60" t="s">
        <v>27</v>
      </c>
      <c r="B606" s="60">
        <v>601640</v>
      </c>
      <c r="C606" s="60" t="s">
        <v>685</v>
      </c>
      <c r="D606" s="62" t="s">
        <v>686</v>
      </c>
      <c r="E606" s="60">
        <v>121030</v>
      </c>
      <c r="F606" s="60" t="s">
        <v>687</v>
      </c>
      <c r="G606" s="60">
        <v>3000</v>
      </c>
      <c r="H606" s="60" t="s">
        <v>87</v>
      </c>
      <c r="I606" s="54">
        <v>0</v>
      </c>
      <c r="J606" s="55">
        <v>0</v>
      </c>
      <c r="K606" s="56">
        <v>0</v>
      </c>
      <c r="L606" s="55">
        <v>0</v>
      </c>
      <c r="M606" s="55">
        <v>3321.0066477533323</v>
      </c>
      <c r="N606" s="55">
        <v>1930.7693015296277</v>
      </c>
      <c r="O606" s="55">
        <v>1735.3796691000002</v>
      </c>
      <c r="P606" s="55">
        <v>0</v>
      </c>
      <c r="Q606" s="55">
        <v>0</v>
      </c>
      <c r="R606" s="55">
        <v>0</v>
      </c>
      <c r="S606" s="112">
        <f t="shared" si="27"/>
        <v>6987.1556183829598</v>
      </c>
      <c r="T606" s="51" t="s">
        <v>247</v>
      </c>
      <c r="U606" s="51">
        <v>1900</v>
      </c>
      <c r="V606" s="57">
        <v>0</v>
      </c>
      <c r="W606" s="55">
        <v>0</v>
      </c>
      <c r="X606" s="112">
        <f t="shared" si="28"/>
        <v>0</v>
      </c>
      <c r="Y606" s="55">
        <f t="shared" si="29"/>
        <v>6987.1556183829598</v>
      </c>
      <c r="Z606" s="3"/>
    </row>
    <row r="607" spans="1:26" x14ac:dyDescent="0.3">
      <c r="A607" s="60" t="s">
        <v>27</v>
      </c>
      <c r="B607" s="60">
        <v>601640</v>
      </c>
      <c r="C607" s="60" t="s">
        <v>685</v>
      </c>
      <c r="D607" s="62" t="s">
        <v>686</v>
      </c>
      <c r="E607" s="60">
        <v>131047</v>
      </c>
      <c r="F607" s="60" t="s">
        <v>688</v>
      </c>
      <c r="G607" s="60">
        <v>1024</v>
      </c>
      <c r="H607" s="60" t="s">
        <v>50</v>
      </c>
      <c r="I607" s="54">
        <v>8828</v>
      </c>
      <c r="J607" s="55">
        <v>3912.4923448799996</v>
      </c>
      <c r="K607" s="56">
        <v>0.65208205747999992</v>
      </c>
      <c r="L607" s="55">
        <v>1844.0880585534399</v>
      </c>
      <c r="M607" s="55">
        <v>0</v>
      </c>
      <c r="N607" s="55">
        <v>0</v>
      </c>
      <c r="O607" s="55">
        <v>1735.3796691000002</v>
      </c>
      <c r="P607" s="55">
        <v>0</v>
      </c>
      <c r="Q607" s="55">
        <v>706.54</v>
      </c>
      <c r="R607" s="55">
        <v>0</v>
      </c>
      <c r="S607" s="112">
        <f t="shared" si="27"/>
        <v>8198.5000725334394</v>
      </c>
      <c r="T607" s="51" t="s">
        <v>247</v>
      </c>
      <c r="U607" s="51">
        <v>1900</v>
      </c>
      <c r="V607" s="57">
        <v>0</v>
      </c>
      <c r="W607" s="55">
        <v>0</v>
      </c>
      <c r="X607" s="112">
        <f t="shared" si="28"/>
        <v>0</v>
      </c>
      <c r="Y607" s="55">
        <f t="shared" si="29"/>
        <v>8198.5000725334394</v>
      </c>
      <c r="Z607" s="3"/>
    </row>
    <row r="608" spans="1:26" x14ac:dyDescent="0.3">
      <c r="A608" s="60" t="s">
        <v>27</v>
      </c>
      <c r="B608" s="60">
        <v>601640</v>
      </c>
      <c r="C608" s="60" t="s">
        <v>685</v>
      </c>
      <c r="D608" s="62" t="s">
        <v>686</v>
      </c>
      <c r="E608" s="60">
        <v>141054</v>
      </c>
      <c r="F608" s="60" t="s">
        <v>689</v>
      </c>
      <c r="G608" s="60">
        <v>1031</v>
      </c>
      <c r="H608" s="60" t="s">
        <v>50</v>
      </c>
      <c r="I608" s="54">
        <v>6644</v>
      </c>
      <c r="J608" s="55">
        <v>4101.8064906</v>
      </c>
      <c r="K608" s="56">
        <v>0.6836344151</v>
      </c>
      <c r="L608" s="55">
        <v>440.26056332439998</v>
      </c>
      <c r="M608" s="55">
        <v>0</v>
      </c>
      <c r="N608" s="55">
        <v>0</v>
      </c>
      <c r="O608" s="55">
        <v>1735.3796691000002</v>
      </c>
      <c r="P608" s="55">
        <v>0</v>
      </c>
      <c r="Q608" s="55">
        <v>0</v>
      </c>
      <c r="R608" s="55">
        <v>0</v>
      </c>
      <c r="S608" s="112">
        <f t="shared" si="27"/>
        <v>6277.4467230243999</v>
      </c>
      <c r="T608" s="51" t="s">
        <v>247</v>
      </c>
      <c r="U608" s="51">
        <v>1900</v>
      </c>
      <c r="V608" s="57">
        <v>0</v>
      </c>
      <c r="W608" s="55">
        <v>0</v>
      </c>
      <c r="X608" s="112">
        <f t="shared" si="28"/>
        <v>0</v>
      </c>
      <c r="Y608" s="55">
        <f t="shared" si="29"/>
        <v>6277.4467230243999</v>
      </c>
      <c r="Z608" s="3"/>
    </row>
    <row r="609" spans="1:26" x14ac:dyDescent="0.3">
      <c r="A609" s="60" t="s">
        <v>27</v>
      </c>
      <c r="B609" s="60">
        <v>601640</v>
      </c>
      <c r="C609" s="60" t="s">
        <v>685</v>
      </c>
      <c r="D609" s="62" t="s">
        <v>686</v>
      </c>
      <c r="E609" s="60">
        <v>151007</v>
      </c>
      <c r="F609" s="60" t="s">
        <v>690</v>
      </c>
      <c r="G609" s="60">
        <v>1031</v>
      </c>
      <c r="H609" s="60" t="s">
        <v>50</v>
      </c>
      <c r="I609" s="54">
        <v>4691</v>
      </c>
      <c r="J609" s="55">
        <v>4101.8064906</v>
      </c>
      <c r="K609" s="56">
        <v>0.6836344151</v>
      </c>
      <c r="L609" s="55">
        <v>0</v>
      </c>
      <c r="M609" s="55">
        <v>0</v>
      </c>
      <c r="N609" s="55">
        <v>0</v>
      </c>
      <c r="O609" s="55">
        <v>1735.3796691000002</v>
      </c>
      <c r="P609" s="55">
        <v>0</v>
      </c>
      <c r="Q609" s="55">
        <v>0</v>
      </c>
      <c r="R609" s="55">
        <v>262.01077767648002</v>
      </c>
      <c r="S609" s="112">
        <f t="shared" si="27"/>
        <v>6099.1969373764805</v>
      </c>
      <c r="T609" s="51" t="s">
        <v>81</v>
      </c>
      <c r="U609" s="51">
        <v>2026</v>
      </c>
      <c r="V609" s="55">
        <v>3114</v>
      </c>
      <c r="W609" s="55">
        <v>207.6</v>
      </c>
      <c r="X609" s="112">
        <f t="shared" si="28"/>
        <v>3321.6</v>
      </c>
      <c r="Y609" s="55">
        <f t="shared" si="29"/>
        <v>9420.7969373764809</v>
      </c>
      <c r="Z609" s="3"/>
    </row>
    <row r="610" spans="1:26" x14ac:dyDescent="0.3">
      <c r="A610" s="60" t="s">
        <v>27</v>
      </c>
      <c r="B610" s="60">
        <v>601640</v>
      </c>
      <c r="C610" s="60" t="s">
        <v>685</v>
      </c>
      <c r="D610" s="62" t="s">
        <v>686</v>
      </c>
      <c r="E610" s="60">
        <v>231069</v>
      </c>
      <c r="F610" s="60" t="s">
        <v>850</v>
      </c>
      <c r="G610" s="60">
        <v>1212</v>
      </c>
      <c r="H610" s="60" t="s">
        <v>50</v>
      </c>
      <c r="I610" s="54">
        <v>0</v>
      </c>
      <c r="J610" s="55">
        <v>4606.6442125200001</v>
      </c>
      <c r="K610" s="56">
        <v>0.76777403542</v>
      </c>
      <c r="L610" s="55">
        <v>0</v>
      </c>
      <c r="M610" s="55">
        <v>0</v>
      </c>
      <c r="N610" s="55">
        <v>0</v>
      </c>
      <c r="O610" s="55">
        <v>1735.3796691000002</v>
      </c>
      <c r="P610" s="55">
        <v>0</v>
      </c>
      <c r="Q610" s="55">
        <v>0</v>
      </c>
      <c r="R610" s="55">
        <v>274.54758110416003</v>
      </c>
      <c r="S610" s="112">
        <f t="shared" si="27"/>
        <v>6616.5714627241605</v>
      </c>
      <c r="T610" s="51" t="s">
        <v>81</v>
      </c>
      <c r="U610" s="51">
        <v>2034</v>
      </c>
      <c r="V610" s="55">
        <v>3263</v>
      </c>
      <c r="W610" s="55">
        <v>1000</v>
      </c>
      <c r="X610" s="112">
        <f t="shared" si="28"/>
        <v>4263</v>
      </c>
      <c r="Y610" s="55">
        <f t="shared" si="29"/>
        <v>10879.571462724161</v>
      </c>
      <c r="Z610" s="3"/>
    </row>
    <row r="611" spans="1:26" x14ac:dyDescent="0.3">
      <c r="A611" s="60" t="s">
        <v>27</v>
      </c>
      <c r="B611" s="60">
        <v>601640</v>
      </c>
      <c r="C611" s="60" t="s">
        <v>685</v>
      </c>
      <c r="D611" s="62" t="s">
        <v>686</v>
      </c>
      <c r="E611" s="64">
        <v>241010</v>
      </c>
      <c r="F611" s="60" t="s">
        <v>601</v>
      </c>
      <c r="G611" s="60">
        <v>1204</v>
      </c>
      <c r="H611" s="60" t="s">
        <v>50</v>
      </c>
      <c r="I611" s="54">
        <v>0</v>
      </c>
      <c r="J611" s="55">
        <v>6878.4139611600003</v>
      </c>
      <c r="K611" s="56">
        <v>1.1464023268600001</v>
      </c>
      <c r="L611" s="55">
        <v>0</v>
      </c>
      <c r="M611" s="55">
        <v>4228.6994063476759</v>
      </c>
      <c r="N611" s="55">
        <v>1353.0210036714982</v>
      </c>
      <c r="O611" s="55">
        <v>1735.3796691000002</v>
      </c>
      <c r="P611" s="55">
        <v>0</v>
      </c>
      <c r="Q611" s="55">
        <v>0</v>
      </c>
      <c r="R611" s="55">
        <v>549.26700397144873</v>
      </c>
      <c r="S611" s="112">
        <f t="shared" si="27"/>
        <v>14744.781044250623</v>
      </c>
      <c r="T611" s="51" t="s">
        <v>81</v>
      </c>
      <c r="U611" s="51">
        <v>2034</v>
      </c>
      <c r="V611" s="55">
        <v>6528.0423406057116</v>
      </c>
      <c r="W611" s="55">
        <v>4593.876652831962</v>
      </c>
      <c r="X611" s="112">
        <f t="shared" si="28"/>
        <v>11121.918993437674</v>
      </c>
      <c r="Y611" s="55">
        <f t="shared" si="29"/>
        <v>25866.700037688297</v>
      </c>
      <c r="Z611" s="3"/>
    </row>
    <row r="612" spans="1:26" x14ac:dyDescent="0.3">
      <c r="A612" s="60" t="s">
        <v>27</v>
      </c>
      <c r="B612" s="60">
        <v>601640</v>
      </c>
      <c r="C612" s="60" t="s">
        <v>685</v>
      </c>
      <c r="D612" s="62" t="s">
        <v>686</v>
      </c>
      <c r="E612" s="60">
        <v>171029</v>
      </c>
      <c r="F612" s="60" t="s">
        <v>691</v>
      </c>
      <c r="G612" s="60">
        <v>1212</v>
      </c>
      <c r="H612" s="60" t="s">
        <v>50</v>
      </c>
      <c r="I612" s="54">
        <v>11440</v>
      </c>
      <c r="J612" s="55">
        <v>4606.6442125200001</v>
      </c>
      <c r="K612" s="56">
        <v>0.76777403542</v>
      </c>
      <c r="L612" s="55">
        <v>4176.6907526847999</v>
      </c>
      <c r="M612" s="55">
        <v>0</v>
      </c>
      <c r="N612" s="55">
        <v>0</v>
      </c>
      <c r="O612" s="55">
        <v>1735.3796691000002</v>
      </c>
      <c r="P612" s="55">
        <v>0</v>
      </c>
      <c r="Q612" s="55">
        <v>1049.58</v>
      </c>
      <c r="R612" s="55">
        <v>382.01171385230793</v>
      </c>
      <c r="S612" s="112">
        <f t="shared" si="27"/>
        <v>11950.306348157108</v>
      </c>
      <c r="T612" s="51" t="s">
        <v>81</v>
      </c>
      <c r="U612" s="51">
        <v>2023</v>
      </c>
      <c r="V612" s="55">
        <v>4540.2120000000004</v>
      </c>
      <c r="W612" s="55">
        <v>0</v>
      </c>
      <c r="X612" s="112">
        <f t="shared" si="28"/>
        <v>4540.2120000000004</v>
      </c>
      <c r="Y612" s="55">
        <f t="shared" si="29"/>
        <v>16490.518348157108</v>
      </c>
      <c r="Z612" s="3"/>
    </row>
    <row r="613" spans="1:26" x14ac:dyDescent="0.3">
      <c r="A613" s="60" t="s">
        <v>27</v>
      </c>
      <c r="B613" s="60">
        <v>601640</v>
      </c>
      <c r="C613" s="60" t="s">
        <v>685</v>
      </c>
      <c r="D613" s="62" t="s">
        <v>686</v>
      </c>
      <c r="E613" s="60">
        <v>181000</v>
      </c>
      <c r="F613" s="60" t="s">
        <v>692</v>
      </c>
      <c r="G613" s="60">
        <v>1212</v>
      </c>
      <c r="H613" s="60" t="s">
        <v>50</v>
      </c>
      <c r="I613" s="54">
        <v>14215</v>
      </c>
      <c r="J613" s="55">
        <v>4606.6442125200001</v>
      </c>
      <c r="K613" s="56">
        <v>0.76777403542</v>
      </c>
      <c r="L613" s="55">
        <v>6307.2637009752998</v>
      </c>
      <c r="M613" s="55">
        <v>0</v>
      </c>
      <c r="N613" s="55">
        <v>0</v>
      </c>
      <c r="O613" s="55">
        <v>1735.3796691000002</v>
      </c>
      <c r="P613" s="55">
        <v>0</v>
      </c>
      <c r="Q613" s="55">
        <v>0</v>
      </c>
      <c r="R613" s="55">
        <v>382.01171385230793</v>
      </c>
      <c r="S613" s="112">
        <f t="shared" si="27"/>
        <v>13031.299296447607</v>
      </c>
      <c r="T613" s="51" t="s">
        <v>81</v>
      </c>
      <c r="U613" s="51">
        <v>2023</v>
      </c>
      <c r="V613" s="55">
        <v>4540.2120000000004</v>
      </c>
      <c r="W613" s="55">
        <v>0</v>
      </c>
      <c r="X613" s="112">
        <f t="shared" si="28"/>
        <v>4540.2120000000004</v>
      </c>
      <c r="Y613" s="55">
        <f t="shared" si="29"/>
        <v>17571.511296447607</v>
      </c>
      <c r="Z613" s="3"/>
    </row>
    <row r="614" spans="1:26" x14ac:dyDescent="0.3">
      <c r="A614" s="60" t="s">
        <v>27</v>
      </c>
      <c r="B614" s="60">
        <v>601640</v>
      </c>
      <c r="C614" s="60" t="s">
        <v>685</v>
      </c>
      <c r="D614" s="62" t="s">
        <v>686</v>
      </c>
      <c r="E614" s="60">
        <v>161068</v>
      </c>
      <c r="F614" s="60" t="s">
        <v>693</v>
      </c>
      <c r="G614" s="60">
        <v>1212</v>
      </c>
      <c r="H614" s="60" t="s">
        <v>50</v>
      </c>
      <c r="I614" s="54">
        <v>6546</v>
      </c>
      <c r="J614" s="55">
        <v>4606.6442125200001</v>
      </c>
      <c r="K614" s="56">
        <v>0.76777403542</v>
      </c>
      <c r="L614" s="55">
        <v>419.20462333931999</v>
      </c>
      <c r="M614" s="55">
        <v>0</v>
      </c>
      <c r="N614" s="55">
        <v>0</v>
      </c>
      <c r="O614" s="55">
        <v>1735.3796691000002</v>
      </c>
      <c r="P614" s="55">
        <v>0</v>
      </c>
      <c r="Q614" s="55">
        <v>0</v>
      </c>
      <c r="R614" s="55">
        <v>0</v>
      </c>
      <c r="S614" s="112">
        <f t="shared" si="27"/>
        <v>6761.2285049593202</v>
      </c>
      <c r="T614" s="51" t="s">
        <v>807</v>
      </c>
      <c r="U614" s="51">
        <v>2022</v>
      </c>
      <c r="V614" s="55">
        <v>0</v>
      </c>
      <c r="W614" s="55">
        <v>0</v>
      </c>
      <c r="X614" s="112">
        <f t="shared" si="28"/>
        <v>0</v>
      </c>
      <c r="Y614" s="55">
        <f t="shared" si="29"/>
        <v>6761.2285049593202</v>
      </c>
      <c r="Z614" s="3"/>
    </row>
    <row r="615" spans="1:26" x14ac:dyDescent="0.3">
      <c r="A615" s="60" t="s">
        <v>27</v>
      </c>
      <c r="B615" s="60">
        <v>601640</v>
      </c>
      <c r="C615" s="60" t="s">
        <v>685</v>
      </c>
      <c r="D615" s="62" t="s">
        <v>686</v>
      </c>
      <c r="E615" s="60">
        <v>171042</v>
      </c>
      <c r="F615" s="60" t="s">
        <v>694</v>
      </c>
      <c r="G615" s="60">
        <v>1202</v>
      </c>
      <c r="H615" s="60" t="s">
        <v>50</v>
      </c>
      <c r="I615" s="54">
        <v>13898</v>
      </c>
      <c r="J615" s="55">
        <v>4606.6442125200001</v>
      </c>
      <c r="K615" s="56">
        <v>0.76777403542</v>
      </c>
      <c r="L615" s="55">
        <v>6063.87933174716</v>
      </c>
      <c r="M615" s="55">
        <v>0</v>
      </c>
      <c r="N615" s="55">
        <v>0</v>
      </c>
      <c r="O615" s="55">
        <v>1735.3796691000002</v>
      </c>
      <c r="P615" s="55">
        <v>0</v>
      </c>
      <c r="Q615" s="55">
        <v>1127.6100000000001</v>
      </c>
      <c r="R615" s="55">
        <v>440.70212805183945</v>
      </c>
      <c r="S615" s="112">
        <f t="shared" si="27"/>
        <v>13974.215341419</v>
      </c>
      <c r="T615" s="51" t="s">
        <v>81</v>
      </c>
      <c r="U615" s="51">
        <v>2024</v>
      </c>
      <c r="V615" s="55">
        <v>5237.7480000000005</v>
      </c>
      <c r="W615" s="55">
        <v>0</v>
      </c>
      <c r="X615" s="112">
        <f t="shared" si="28"/>
        <v>5237.7480000000005</v>
      </c>
      <c r="Y615" s="55">
        <f t="shared" si="29"/>
        <v>19211.963341418999</v>
      </c>
      <c r="Z615" s="3"/>
    </row>
    <row r="616" spans="1:26" x14ac:dyDescent="0.3">
      <c r="A616" s="60" t="s">
        <v>27</v>
      </c>
      <c r="B616" s="60">
        <v>601640</v>
      </c>
      <c r="C616" s="60" t="s">
        <v>685</v>
      </c>
      <c r="D616" s="62" t="s">
        <v>686</v>
      </c>
      <c r="E616" s="60">
        <v>171051</v>
      </c>
      <c r="F616" s="60" t="s">
        <v>695</v>
      </c>
      <c r="G616" s="60">
        <v>1212</v>
      </c>
      <c r="H616" s="60" t="s">
        <v>50</v>
      </c>
      <c r="I616" s="54">
        <v>12089</v>
      </c>
      <c r="J616" s="55">
        <v>4606.6442125200001</v>
      </c>
      <c r="K616" s="56">
        <v>0.76777403542</v>
      </c>
      <c r="L616" s="55">
        <v>4674.9761016723796</v>
      </c>
      <c r="M616" s="55">
        <v>0</v>
      </c>
      <c r="N616" s="55">
        <v>0</v>
      </c>
      <c r="O616" s="55">
        <v>1735.3796691000002</v>
      </c>
      <c r="P616" s="55">
        <v>0</v>
      </c>
      <c r="Q616" s="55">
        <v>2231.8200000000002</v>
      </c>
      <c r="R616" s="55">
        <v>502.79868236116522</v>
      </c>
      <c r="S616" s="112">
        <f t="shared" si="27"/>
        <v>13751.618665653543</v>
      </c>
      <c r="T616" s="51" t="s">
        <v>81</v>
      </c>
      <c r="U616" s="51">
        <v>2024</v>
      </c>
      <c r="V616" s="55">
        <v>5975.7660000000005</v>
      </c>
      <c r="W616" s="55">
        <v>0</v>
      </c>
      <c r="X616" s="112">
        <f t="shared" si="28"/>
        <v>5975.7660000000005</v>
      </c>
      <c r="Y616" s="55">
        <f t="shared" si="29"/>
        <v>19727.384665653542</v>
      </c>
      <c r="Z616" s="3"/>
    </row>
    <row r="617" spans="1:26" x14ac:dyDescent="0.3">
      <c r="A617" s="60" t="s">
        <v>27</v>
      </c>
      <c r="B617" s="60">
        <v>601640</v>
      </c>
      <c r="C617" s="60" t="s">
        <v>685</v>
      </c>
      <c r="D617" s="62" t="s">
        <v>686</v>
      </c>
      <c r="E617" s="60">
        <v>171063</v>
      </c>
      <c r="F617" s="60" t="s">
        <v>696</v>
      </c>
      <c r="G617" s="60">
        <v>1212</v>
      </c>
      <c r="H617" s="60" t="s">
        <v>50</v>
      </c>
      <c r="I617" s="54">
        <v>8370</v>
      </c>
      <c r="J617" s="55">
        <v>4606.6442125200001</v>
      </c>
      <c r="K617" s="56">
        <v>0.76777403542</v>
      </c>
      <c r="L617" s="55">
        <v>1819.6244639454001</v>
      </c>
      <c r="M617" s="55">
        <v>0</v>
      </c>
      <c r="N617" s="55">
        <v>0</v>
      </c>
      <c r="O617" s="55">
        <v>1735.3796691000002</v>
      </c>
      <c r="P617" s="55">
        <v>0</v>
      </c>
      <c r="Q617" s="55">
        <v>1627.1</v>
      </c>
      <c r="R617" s="55">
        <v>0</v>
      </c>
      <c r="S617" s="112">
        <f t="shared" si="27"/>
        <v>9788.7483455654001</v>
      </c>
      <c r="T617" s="51" t="s">
        <v>247</v>
      </c>
      <c r="U617" s="51">
        <v>1900</v>
      </c>
      <c r="V617" s="55">
        <v>0</v>
      </c>
      <c r="W617" s="55">
        <v>0</v>
      </c>
      <c r="X617" s="112">
        <f t="shared" si="28"/>
        <v>0</v>
      </c>
      <c r="Y617" s="55">
        <f t="shared" si="29"/>
        <v>9788.7483455654001</v>
      </c>
      <c r="Z617" s="3"/>
    </row>
    <row r="618" spans="1:26" x14ac:dyDescent="0.3">
      <c r="A618" s="60" t="s">
        <v>27</v>
      </c>
      <c r="B618" s="60">
        <v>601640</v>
      </c>
      <c r="C618" s="60" t="s">
        <v>685</v>
      </c>
      <c r="D618" s="62" t="s">
        <v>686</v>
      </c>
      <c r="E618" s="60">
        <v>181022</v>
      </c>
      <c r="F618" s="60" t="s">
        <v>697</v>
      </c>
      <c r="G618" s="60">
        <v>1226</v>
      </c>
      <c r="H618" s="60" t="s">
        <v>50</v>
      </c>
      <c r="I618" s="54">
        <v>7002</v>
      </c>
      <c r="J618" s="55">
        <v>7572.5658287999986</v>
      </c>
      <c r="K618" s="56">
        <v>1.2620943047999997</v>
      </c>
      <c r="L618" s="55">
        <v>1264.6184934095998</v>
      </c>
      <c r="M618" s="55">
        <v>0</v>
      </c>
      <c r="N618" s="55">
        <v>0</v>
      </c>
      <c r="O618" s="55">
        <v>1735.3796691000002</v>
      </c>
      <c r="P618" s="55">
        <v>3167.1054928641415</v>
      </c>
      <c r="Q618" s="55">
        <v>0</v>
      </c>
      <c r="R618" s="55">
        <v>314.41293321177608</v>
      </c>
      <c r="S618" s="112">
        <f t="shared" si="27"/>
        <v>14054.082417385516</v>
      </c>
      <c r="T618" s="51" t="s">
        <v>81</v>
      </c>
      <c r="U618" s="51">
        <v>2029</v>
      </c>
      <c r="V618" s="55">
        <v>3736.8</v>
      </c>
      <c r="W618" s="55">
        <v>217.66604496300002</v>
      </c>
      <c r="X618" s="112">
        <f t="shared" si="28"/>
        <v>3954.4660449630001</v>
      </c>
      <c r="Y618" s="55">
        <f t="shared" si="29"/>
        <v>18008.548462348517</v>
      </c>
      <c r="Z618" s="3"/>
    </row>
    <row r="619" spans="1:26" x14ac:dyDescent="0.3">
      <c r="A619" s="60" t="s">
        <v>27</v>
      </c>
      <c r="B619" s="60">
        <v>601640</v>
      </c>
      <c r="C619" s="60" t="s">
        <v>685</v>
      </c>
      <c r="D619" s="62" t="s">
        <v>686</v>
      </c>
      <c r="E619" s="60">
        <v>221011</v>
      </c>
      <c r="F619" s="60" t="s">
        <v>698</v>
      </c>
      <c r="G619" s="60">
        <v>1212</v>
      </c>
      <c r="H619" s="60" t="s">
        <v>50</v>
      </c>
      <c r="I619" s="54">
        <v>11173</v>
      </c>
      <c r="J619" s="55">
        <v>4606.6442125200001</v>
      </c>
      <c r="K619" s="56">
        <v>0.76777403542</v>
      </c>
      <c r="L619" s="55">
        <v>3971.69508522766</v>
      </c>
      <c r="M619" s="55">
        <v>0</v>
      </c>
      <c r="N619" s="55">
        <v>0</v>
      </c>
      <c r="O619" s="55">
        <v>1735.3796691000002</v>
      </c>
      <c r="P619" s="55">
        <v>0</v>
      </c>
      <c r="Q619" s="55">
        <v>2100.25</v>
      </c>
      <c r="R619" s="55">
        <v>502.79868236116522</v>
      </c>
      <c r="S619" s="112">
        <f t="shared" si="27"/>
        <v>12916.767649208825</v>
      </c>
      <c r="T619" s="51" t="s">
        <v>81</v>
      </c>
      <c r="U619" s="51">
        <v>2034</v>
      </c>
      <c r="V619" s="55">
        <v>5975.7660000000005</v>
      </c>
      <c r="W619" s="55">
        <v>761.78212945800669</v>
      </c>
      <c r="X619" s="112">
        <f t="shared" si="28"/>
        <v>6737.5481294580077</v>
      </c>
      <c r="Y619" s="55">
        <f t="shared" si="29"/>
        <v>19654.315778666831</v>
      </c>
      <c r="Z619" s="3"/>
    </row>
    <row r="620" spans="1:26" x14ac:dyDescent="0.3">
      <c r="A620" s="60" t="s">
        <v>27</v>
      </c>
      <c r="B620" s="60">
        <v>601640</v>
      </c>
      <c r="C620" s="60" t="s">
        <v>685</v>
      </c>
      <c r="D620" s="62" t="s">
        <v>686</v>
      </c>
      <c r="E620" s="60">
        <v>221054</v>
      </c>
      <c r="F620" s="60" t="s">
        <v>699</v>
      </c>
      <c r="G620" s="60">
        <v>1212</v>
      </c>
      <c r="H620" s="60" t="s">
        <v>50</v>
      </c>
      <c r="I620" s="54">
        <v>14250</v>
      </c>
      <c r="J620" s="55">
        <v>4606.6442125200001</v>
      </c>
      <c r="K620" s="56">
        <v>0.76777403542</v>
      </c>
      <c r="L620" s="55">
        <v>6334.135792215</v>
      </c>
      <c r="M620" s="55">
        <v>0</v>
      </c>
      <c r="N620" s="55">
        <v>0</v>
      </c>
      <c r="O620" s="55">
        <v>1735.3796691000002</v>
      </c>
      <c r="P620" s="55">
        <v>0</v>
      </c>
      <c r="Q620" s="55">
        <v>0</v>
      </c>
      <c r="R620" s="55">
        <v>270.39512256212743</v>
      </c>
      <c r="S620" s="112">
        <f t="shared" si="27"/>
        <v>12946.554796397129</v>
      </c>
      <c r="T620" s="51" t="s">
        <v>81</v>
      </c>
      <c r="U620" s="51">
        <v>2034</v>
      </c>
      <c r="V620" s="55">
        <v>3213.6480000000001</v>
      </c>
      <c r="W620" s="55">
        <v>876.05395633451417</v>
      </c>
      <c r="X620" s="112">
        <f t="shared" si="28"/>
        <v>4089.7019563345143</v>
      </c>
      <c r="Y620" s="55">
        <f t="shared" si="29"/>
        <v>17036.256752731642</v>
      </c>
      <c r="Z620" s="3"/>
    </row>
    <row r="621" spans="1:26" x14ac:dyDescent="0.3">
      <c r="A621" s="60" t="s">
        <v>27</v>
      </c>
      <c r="B621" s="60">
        <v>601649</v>
      </c>
      <c r="C621" s="60" t="s">
        <v>700</v>
      </c>
      <c r="D621" s="62" t="s">
        <v>701</v>
      </c>
      <c r="E621" s="60">
        <v>161041</v>
      </c>
      <c r="F621" s="60" t="s">
        <v>702</v>
      </c>
      <c r="G621" s="60">
        <v>1212</v>
      </c>
      <c r="H621" s="60" t="s">
        <v>50</v>
      </c>
      <c r="I621" s="54">
        <v>8739</v>
      </c>
      <c r="J621" s="55">
        <v>4606.6442125200001</v>
      </c>
      <c r="K621" s="56">
        <v>0.76777403542</v>
      </c>
      <c r="L621" s="55">
        <v>2102.9330830153799</v>
      </c>
      <c r="M621" s="55">
        <v>0</v>
      </c>
      <c r="N621" s="55">
        <v>0</v>
      </c>
      <c r="O621" s="55">
        <v>1735.3796691000002</v>
      </c>
      <c r="P621" s="55">
        <v>0</v>
      </c>
      <c r="Q621" s="55">
        <v>0</v>
      </c>
      <c r="R621" s="55">
        <v>0</v>
      </c>
      <c r="S621" s="112">
        <f t="shared" si="27"/>
        <v>8444.9569646353812</v>
      </c>
      <c r="T621" s="51" t="s">
        <v>247</v>
      </c>
      <c r="U621" s="51">
        <v>2034</v>
      </c>
      <c r="V621" s="55">
        <v>0</v>
      </c>
      <c r="W621" s="55">
        <v>7.7714789769115606</v>
      </c>
      <c r="X621" s="112">
        <f t="shared" si="28"/>
        <v>7.7714789769115606</v>
      </c>
      <c r="Y621" s="55">
        <f t="shared" si="29"/>
        <v>8452.7284436122918</v>
      </c>
      <c r="Z621" s="3"/>
    </row>
    <row r="622" spans="1:26" x14ac:dyDescent="0.3">
      <c r="A622" s="60" t="s">
        <v>27</v>
      </c>
      <c r="B622" s="60">
        <v>601650</v>
      </c>
      <c r="C622" s="60" t="s">
        <v>703</v>
      </c>
      <c r="D622" s="62" t="s">
        <v>704</v>
      </c>
      <c r="E622" s="60">
        <v>131038</v>
      </c>
      <c r="F622" s="60" t="s">
        <v>705</v>
      </c>
      <c r="G622" s="60">
        <v>9020</v>
      </c>
      <c r="H622" s="60" t="s">
        <v>87</v>
      </c>
      <c r="I622" s="54">
        <v>0</v>
      </c>
      <c r="J622" s="55">
        <v>0</v>
      </c>
      <c r="K622" s="56">
        <v>0</v>
      </c>
      <c r="L622" s="55">
        <v>0</v>
      </c>
      <c r="M622" s="55">
        <v>483.62595258131</v>
      </c>
      <c r="N622" s="55">
        <v>0</v>
      </c>
      <c r="O622" s="55">
        <v>1735.3796691000002</v>
      </c>
      <c r="P622" s="55">
        <v>0</v>
      </c>
      <c r="Q622" s="55">
        <v>0</v>
      </c>
      <c r="R622" s="55">
        <v>0</v>
      </c>
      <c r="S622" s="112">
        <f t="shared" si="27"/>
        <v>2219.00562168131</v>
      </c>
      <c r="T622" s="51" t="s">
        <v>247</v>
      </c>
      <c r="U622" s="51">
        <v>2034</v>
      </c>
      <c r="V622" s="55">
        <v>0</v>
      </c>
      <c r="W622" s="55">
        <v>9.7143487211394515</v>
      </c>
      <c r="X622" s="112">
        <f t="shared" si="28"/>
        <v>9.7143487211394515</v>
      </c>
      <c r="Y622" s="55">
        <f t="shared" si="29"/>
        <v>2228.7199704024492</v>
      </c>
      <c r="Z622" s="3"/>
    </row>
    <row r="623" spans="1:26" x14ac:dyDescent="0.3">
      <c r="A623" s="60" t="s">
        <v>27</v>
      </c>
      <c r="B623" s="60">
        <v>601650</v>
      </c>
      <c r="C623" s="60" t="s">
        <v>703</v>
      </c>
      <c r="D623" s="62" t="s">
        <v>704</v>
      </c>
      <c r="E623" s="60">
        <v>151012</v>
      </c>
      <c r="F623" s="60" t="s">
        <v>706</v>
      </c>
      <c r="G623" s="60">
        <v>3000</v>
      </c>
      <c r="H623" s="60" t="s">
        <v>87</v>
      </c>
      <c r="I623" s="54">
        <v>0</v>
      </c>
      <c r="J623" s="55">
        <v>0</v>
      </c>
      <c r="K623" s="56">
        <v>0</v>
      </c>
      <c r="L623" s="55">
        <v>0</v>
      </c>
      <c r="M623" s="55">
        <v>446.14311221866262</v>
      </c>
      <c r="N623" s="55">
        <v>0</v>
      </c>
      <c r="O623" s="55">
        <v>1735.3796691000002</v>
      </c>
      <c r="P623" s="55">
        <v>0</v>
      </c>
      <c r="Q623" s="55">
        <v>0</v>
      </c>
      <c r="R623" s="55">
        <v>0</v>
      </c>
      <c r="S623" s="112">
        <f t="shared" si="27"/>
        <v>2181.522781318663</v>
      </c>
      <c r="T623" s="51" t="s">
        <v>76</v>
      </c>
      <c r="U623" s="51">
        <v>2034</v>
      </c>
      <c r="V623" s="55">
        <v>0</v>
      </c>
      <c r="W623" s="55">
        <v>77.714789769115612</v>
      </c>
      <c r="X623" s="112">
        <f t="shared" si="28"/>
        <v>77.714789769115612</v>
      </c>
      <c r="Y623" s="55">
        <f t="shared" si="29"/>
        <v>2259.2375710877786</v>
      </c>
      <c r="Z623" s="3"/>
    </row>
    <row r="624" spans="1:26" x14ac:dyDescent="0.3">
      <c r="A624" s="60" t="s">
        <v>27</v>
      </c>
      <c r="B624" s="60">
        <v>601650</v>
      </c>
      <c r="C624" s="60" t="s">
        <v>703</v>
      </c>
      <c r="D624" s="62" t="s">
        <v>704</v>
      </c>
      <c r="E624" s="60">
        <v>161058</v>
      </c>
      <c r="F624" s="60" t="s">
        <v>707</v>
      </c>
      <c r="G624" s="59">
        <v>3000</v>
      </c>
      <c r="H624" s="60" t="s">
        <v>87</v>
      </c>
      <c r="I624" s="54">
        <v>0</v>
      </c>
      <c r="J624" s="55">
        <v>0</v>
      </c>
      <c r="K624" s="56">
        <v>0</v>
      </c>
      <c r="L624" s="55">
        <v>0</v>
      </c>
      <c r="M624" s="55">
        <v>0</v>
      </c>
      <c r="N624" s="55">
        <v>0</v>
      </c>
      <c r="O624" s="55">
        <v>1735.3796691000002</v>
      </c>
      <c r="P624" s="55">
        <v>1163.0878211994275</v>
      </c>
      <c r="Q624" s="55">
        <v>0</v>
      </c>
      <c r="R624" s="55">
        <v>0</v>
      </c>
      <c r="S624" s="112">
        <f t="shared" si="27"/>
        <v>2898.4674902994275</v>
      </c>
      <c r="T624" s="51" t="s">
        <v>247</v>
      </c>
      <c r="U624" s="51">
        <v>2034</v>
      </c>
      <c r="V624" s="55">
        <v>0</v>
      </c>
      <c r="W624" s="55">
        <v>0</v>
      </c>
      <c r="X624" s="112">
        <f t="shared" si="28"/>
        <v>0</v>
      </c>
      <c r="Y624" s="55">
        <f t="shared" si="29"/>
        <v>2898.4674902994275</v>
      </c>
      <c r="Z624" s="3"/>
    </row>
    <row r="625" spans="1:26" x14ac:dyDescent="0.3">
      <c r="A625" s="60" t="s">
        <v>27</v>
      </c>
      <c r="B625" s="60">
        <v>601650</v>
      </c>
      <c r="C625" s="60" t="s">
        <v>703</v>
      </c>
      <c r="D625" s="62" t="s">
        <v>704</v>
      </c>
      <c r="E625" s="60" t="s">
        <v>708</v>
      </c>
      <c r="F625" s="60" t="s">
        <v>709</v>
      </c>
      <c r="G625" s="60">
        <v>3000</v>
      </c>
      <c r="H625" s="60" t="s">
        <v>87</v>
      </c>
      <c r="I625" s="54">
        <v>0</v>
      </c>
      <c r="J625" s="55">
        <v>0</v>
      </c>
      <c r="K625" s="56">
        <v>0</v>
      </c>
      <c r="L625" s="55">
        <v>0</v>
      </c>
      <c r="M625" s="55">
        <v>46.731022692032816</v>
      </c>
      <c r="N625" s="55">
        <v>0</v>
      </c>
      <c r="O625" s="55">
        <v>1735.3796691000002</v>
      </c>
      <c r="P625" s="55">
        <v>0</v>
      </c>
      <c r="Q625" s="55">
        <v>0</v>
      </c>
      <c r="R625" s="55">
        <v>0</v>
      </c>
      <c r="S625" s="112">
        <f t="shared" si="27"/>
        <v>1782.1106917920331</v>
      </c>
      <c r="T625" s="51" t="s">
        <v>247</v>
      </c>
      <c r="U625" s="51">
        <v>1900</v>
      </c>
      <c r="V625" s="55">
        <v>0</v>
      </c>
      <c r="W625" s="55">
        <v>0</v>
      </c>
      <c r="X625" s="112">
        <f t="shared" si="28"/>
        <v>0</v>
      </c>
      <c r="Y625" s="55">
        <f t="shared" si="29"/>
        <v>1782.1106917920331</v>
      </c>
      <c r="Z625" s="3"/>
    </row>
    <row r="626" spans="1:26" x14ac:dyDescent="0.3">
      <c r="A626" s="60" t="s">
        <v>27</v>
      </c>
      <c r="B626" s="60">
        <v>601650</v>
      </c>
      <c r="C626" s="60" t="s">
        <v>703</v>
      </c>
      <c r="D626" s="62" t="s">
        <v>704</v>
      </c>
      <c r="E626" s="60">
        <v>171041</v>
      </c>
      <c r="F626" s="60" t="s">
        <v>710</v>
      </c>
      <c r="G626" s="60">
        <v>3000</v>
      </c>
      <c r="H626" s="60" t="s">
        <v>87</v>
      </c>
      <c r="I626" s="54">
        <v>0</v>
      </c>
      <c r="J626" s="55">
        <v>0</v>
      </c>
      <c r="K626" s="56">
        <v>0</v>
      </c>
      <c r="L626" s="55">
        <v>0</v>
      </c>
      <c r="M626" s="55">
        <v>1096.0232549701686</v>
      </c>
      <c r="N626" s="55">
        <v>0</v>
      </c>
      <c r="O626" s="55">
        <v>1735.3796691000002</v>
      </c>
      <c r="P626" s="55">
        <v>0</v>
      </c>
      <c r="Q626" s="55">
        <v>0</v>
      </c>
      <c r="R626" s="55">
        <v>0</v>
      </c>
      <c r="S626" s="112">
        <f t="shared" si="27"/>
        <v>2831.4029240701689</v>
      </c>
      <c r="T626" s="51" t="s">
        <v>247</v>
      </c>
      <c r="U626" s="51">
        <v>1900</v>
      </c>
      <c r="V626" s="55">
        <v>0</v>
      </c>
      <c r="W626" s="55">
        <v>0</v>
      </c>
      <c r="X626" s="112">
        <f t="shared" si="28"/>
        <v>0</v>
      </c>
      <c r="Y626" s="55">
        <f t="shared" si="29"/>
        <v>2831.4029240701689</v>
      </c>
      <c r="Z626" s="3"/>
    </row>
    <row r="627" spans="1:26" x14ac:dyDescent="0.3">
      <c r="A627" s="60" t="s">
        <v>27</v>
      </c>
      <c r="B627" s="60">
        <v>601650</v>
      </c>
      <c r="C627" s="60" t="s">
        <v>703</v>
      </c>
      <c r="D627" s="62" t="s">
        <v>704</v>
      </c>
      <c r="E627" s="60">
        <v>191001</v>
      </c>
      <c r="F627" s="60" t="s">
        <v>711</v>
      </c>
      <c r="G627" s="60">
        <v>3000</v>
      </c>
      <c r="H627" s="60" t="s">
        <v>87</v>
      </c>
      <c r="I627" s="54">
        <v>0</v>
      </c>
      <c r="J627" s="55">
        <v>0</v>
      </c>
      <c r="K627" s="56">
        <v>0</v>
      </c>
      <c r="L627" s="55">
        <v>0</v>
      </c>
      <c r="M627" s="55">
        <v>1309.9318654536112</v>
      </c>
      <c r="N627" s="55">
        <v>0</v>
      </c>
      <c r="O627" s="55">
        <v>1735.3796691000002</v>
      </c>
      <c r="P627" s="55">
        <v>0</v>
      </c>
      <c r="Q627" s="55">
        <v>0</v>
      </c>
      <c r="R627" s="55">
        <v>0</v>
      </c>
      <c r="S627" s="112">
        <f t="shared" si="27"/>
        <v>3045.3115345536116</v>
      </c>
      <c r="T627" s="51" t="s">
        <v>247</v>
      </c>
      <c r="U627" s="51">
        <v>1900</v>
      </c>
      <c r="V627" s="55">
        <v>0</v>
      </c>
      <c r="W627" s="55">
        <v>0</v>
      </c>
      <c r="X627" s="112">
        <f t="shared" si="28"/>
        <v>0</v>
      </c>
      <c r="Y627" s="55">
        <f t="shared" si="29"/>
        <v>3045.3115345536116</v>
      </c>
      <c r="Z627" s="3"/>
    </row>
    <row r="628" spans="1:26" x14ac:dyDescent="0.3">
      <c r="A628" s="60" t="s">
        <v>27</v>
      </c>
      <c r="B628" s="60">
        <v>601650</v>
      </c>
      <c r="C628" s="60" t="s">
        <v>703</v>
      </c>
      <c r="D628" s="62" t="s">
        <v>704</v>
      </c>
      <c r="E628" s="60">
        <v>191050</v>
      </c>
      <c r="F628" s="60" t="s">
        <v>712</v>
      </c>
      <c r="G628" s="60">
        <v>3000</v>
      </c>
      <c r="H628" s="60" t="s">
        <v>87</v>
      </c>
      <c r="I628" s="54">
        <v>0</v>
      </c>
      <c r="J628" s="55">
        <v>0</v>
      </c>
      <c r="K628" s="56">
        <v>0</v>
      </c>
      <c r="L628" s="55">
        <v>0</v>
      </c>
      <c r="M628" s="55">
        <v>54.338398479107916</v>
      </c>
      <c r="N628" s="55">
        <v>0</v>
      </c>
      <c r="O628" s="55">
        <v>1735.3796691000002</v>
      </c>
      <c r="P628" s="55">
        <v>0</v>
      </c>
      <c r="Q628" s="55">
        <v>0</v>
      </c>
      <c r="R628" s="55">
        <v>0</v>
      </c>
      <c r="S628" s="112">
        <f t="shared" si="27"/>
        <v>1789.718067579108</v>
      </c>
      <c r="T628" s="51" t="s">
        <v>247</v>
      </c>
      <c r="U628" s="51">
        <v>1900</v>
      </c>
      <c r="V628" s="55">
        <v>0</v>
      </c>
      <c r="W628" s="55">
        <v>0</v>
      </c>
      <c r="X628" s="112">
        <f t="shared" si="28"/>
        <v>0</v>
      </c>
      <c r="Y628" s="55">
        <f t="shared" si="29"/>
        <v>1789.718067579108</v>
      </c>
      <c r="Z628" s="3"/>
    </row>
    <row r="629" spans="1:26" x14ac:dyDescent="0.3">
      <c r="A629" s="60" t="s">
        <v>27</v>
      </c>
      <c r="B629" s="60">
        <v>601650</v>
      </c>
      <c r="C629" s="60" t="s">
        <v>703</v>
      </c>
      <c r="D629" s="62" t="s">
        <v>704</v>
      </c>
      <c r="E629" s="60">
        <v>221057</v>
      </c>
      <c r="F629" s="60" t="s">
        <v>713</v>
      </c>
      <c r="G629" s="60">
        <v>3000</v>
      </c>
      <c r="H629" s="60" t="s">
        <v>87</v>
      </c>
      <c r="I629" s="54">
        <v>0</v>
      </c>
      <c r="J629" s="55">
        <v>0</v>
      </c>
      <c r="K629" s="56">
        <v>0</v>
      </c>
      <c r="L629" s="55">
        <v>0</v>
      </c>
      <c r="M629" s="55">
        <v>3386.5110543905007</v>
      </c>
      <c r="N629" s="55">
        <v>0</v>
      </c>
      <c r="O629" s="55">
        <v>1735.3796691000002</v>
      </c>
      <c r="P629" s="55">
        <v>713.81279300002984</v>
      </c>
      <c r="Q629" s="55">
        <v>0</v>
      </c>
      <c r="R629" s="55">
        <v>0</v>
      </c>
      <c r="S629" s="112">
        <f t="shared" si="27"/>
        <v>5835.703516490531</v>
      </c>
      <c r="T629" s="51" t="s">
        <v>247</v>
      </c>
      <c r="U629" s="51">
        <v>1900</v>
      </c>
      <c r="V629" s="55">
        <v>0</v>
      </c>
      <c r="W629" s="55">
        <v>0</v>
      </c>
      <c r="X629" s="112">
        <f t="shared" si="28"/>
        <v>0</v>
      </c>
      <c r="Y629" s="55">
        <f t="shared" si="29"/>
        <v>5835.703516490531</v>
      </c>
      <c r="Z629" s="3"/>
    </row>
    <row r="630" spans="1:26" x14ac:dyDescent="0.3">
      <c r="A630" s="60" t="s">
        <v>27</v>
      </c>
      <c r="B630" s="60">
        <v>601650</v>
      </c>
      <c r="C630" s="60" t="s">
        <v>703</v>
      </c>
      <c r="D630" s="62" t="s">
        <v>704</v>
      </c>
      <c r="E630" s="60">
        <v>231040</v>
      </c>
      <c r="F630" s="60" t="s">
        <v>714</v>
      </c>
      <c r="G630" s="60">
        <v>3000</v>
      </c>
      <c r="H630" s="60" t="s">
        <v>87</v>
      </c>
      <c r="I630" s="54">
        <v>0</v>
      </c>
      <c r="J630" s="55">
        <v>0</v>
      </c>
      <c r="K630" s="56">
        <v>0</v>
      </c>
      <c r="L630" s="55">
        <v>0</v>
      </c>
      <c r="M630" s="55">
        <v>509.35323092004575</v>
      </c>
      <c r="N630" s="55">
        <v>0</v>
      </c>
      <c r="O630" s="55">
        <v>1735.3796691000002</v>
      </c>
      <c r="P630" s="55">
        <v>0</v>
      </c>
      <c r="Q630" s="55">
        <v>0</v>
      </c>
      <c r="R630" s="55">
        <v>0</v>
      </c>
      <c r="S630" s="112">
        <f t="shared" si="27"/>
        <v>2244.7329000200461</v>
      </c>
      <c r="T630" s="51" t="s">
        <v>247</v>
      </c>
      <c r="U630" s="51">
        <v>1900</v>
      </c>
      <c r="V630" s="57">
        <v>0</v>
      </c>
      <c r="W630" s="55">
        <v>0</v>
      </c>
      <c r="X630" s="112">
        <f t="shared" si="28"/>
        <v>0</v>
      </c>
      <c r="Y630" s="55">
        <f t="shared" si="29"/>
        <v>2244.7329000200461</v>
      </c>
      <c r="Z630" s="3"/>
    </row>
    <row r="631" spans="1:26" x14ac:dyDescent="0.3">
      <c r="A631" s="60" t="s">
        <v>27</v>
      </c>
      <c r="B631" s="60">
        <v>601650</v>
      </c>
      <c r="C631" s="60" t="s">
        <v>703</v>
      </c>
      <c r="D631" s="62" t="s">
        <v>704</v>
      </c>
      <c r="E631" s="60">
        <v>231051</v>
      </c>
      <c r="F631" s="60" t="s">
        <v>715</v>
      </c>
      <c r="G631" s="60">
        <v>3000</v>
      </c>
      <c r="H631" s="60" t="s">
        <v>87</v>
      </c>
      <c r="I631" s="54">
        <v>0</v>
      </c>
      <c r="J631" s="55">
        <v>0</v>
      </c>
      <c r="K631" s="56">
        <v>0</v>
      </c>
      <c r="L631" s="55">
        <v>0</v>
      </c>
      <c r="M631" s="55">
        <v>6067.1485548908267</v>
      </c>
      <c r="N631" s="55">
        <v>0</v>
      </c>
      <c r="O631" s="55">
        <v>1735.3796691000002</v>
      </c>
      <c r="P631" s="55">
        <v>0</v>
      </c>
      <c r="Q631" s="55">
        <v>0</v>
      </c>
      <c r="R631" s="55">
        <v>0</v>
      </c>
      <c r="S631" s="112">
        <f t="shared" si="27"/>
        <v>7802.5282239908265</v>
      </c>
      <c r="T631" s="51" t="s">
        <v>247</v>
      </c>
      <c r="U631" s="51">
        <v>0</v>
      </c>
      <c r="V631" s="57">
        <v>0</v>
      </c>
      <c r="W631" s="55">
        <v>0</v>
      </c>
      <c r="X631" s="112">
        <f t="shared" si="28"/>
        <v>0</v>
      </c>
      <c r="Y631" s="55">
        <f t="shared" si="29"/>
        <v>7802.5282239908265</v>
      </c>
      <c r="Z631" s="3"/>
    </row>
    <row r="632" spans="1:26" x14ac:dyDescent="0.3">
      <c r="A632" s="60" t="s">
        <v>27</v>
      </c>
      <c r="B632" s="60">
        <v>601671</v>
      </c>
      <c r="C632" s="60" t="s">
        <v>716</v>
      </c>
      <c r="D632" s="62" t="s">
        <v>717</v>
      </c>
      <c r="E632" s="60" t="s">
        <v>851</v>
      </c>
      <c r="F632" s="60"/>
      <c r="G632" s="60">
        <v>3007</v>
      </c>
      <c r="H632" s="60" t="s">
        <v>87</v>
      </c>
      <c r="I632" s="54">
        <v>0</v>
      </c>
      <c r="J632" s="55">
        <v>0</v>
      </c>
      <c r="K632" s="56">
        <v>0</v>
      </c>
      <c r="L632" s="55">
        <v>0</v>
      </c>
      <c r="M632" s="55">
        <v>0</v>
      </c>
      <c r="N632" s="55">
        <v>0</v>
      </c>
      <c r="O632" s="55">
        <v>532.183098524</v>
      </c>
      <c r="P632" s="55">
        <v>0</v>
      </c>
      <c r="Q632" s="55">
        <v>0</v>
      </c>
      <c r="R632" s="55">
        <v>0</v>
      </c>
      <c r="S632" s="112">
        <f t="shared" si="27"/>
        <v>532.183098524</v>
      </c>
      <c r="T632" s="51" t="s">
        <v>247</v>
      </c>
      <c r="U632" s="51">
        <v>1900</v>
      </c>
      <c r="V632" s="57">
        <v>0</v>
      </c>
      <c r="W632" s="55">
        <v>0</v>
      </c>
      <c r="X632" s="112">
        <f t="shared" si="28"/>
        <v>0</v>
      </c>
      <c r="Y632" s="55">
        <f t="shared" si="29"/>
        <v>532.183098524</v>
      </c>
      <c r="Z632" s="3"/>
    </row>
    <row r="633" spans="1:26" x14ac:dyDescent="0.3">
      <c r="A633" s="60" t="s">
        <v>27</v>
      </c>
      <c r="B633" s="60">
        <v>601671</v>
      </c>
      <c r="C633" s="60" t="s">
        <v>716</v>
      </c>
      <c r="D633" s="62" t="s">
        <v>717</v>
      </c>
      <c r="E633" s="60">
        <v>181027</v>
      </c>
      <c r="F633" s="60" t="s">
        <v>718</v>
      </c>
      <c r="G633" s="60">
        <v>1035</v>
      </c>
      <c r="H633" s="60" t="s">
        <v>50</v>
      </c>
      <c r="I633" s="54">
        <v>9264</v>
      </c>
      <c r="J633" s="55">
        <v>5427.0055106400005</v>
      </c>
      <c r="K633" s="56">
        <v>0.90450091844000002</v>
      </c>
      <c r="L633" s="55">
        <v>2952.29099778816</v>
      </c>
      <c r="M633" s="55">
        <v>0</v>
      </c>
      <c r="N633" s="55">
        <v>0</v>
      </c>
      <c r="O633" s="55">
        <v>1735.3796691000002</v>
      </c>
      <c r="P633" s="55">
        <v>0</v>
      </c>
      <c r="Q633" s="55">
        <v>612</v>
      </c>
      <c r="R633" s="55">
        <v>0</v>
      </c>
      <c r="S633" s="112">
        <f t="shared" si="27"/>
        <v>10726.676177528159</v>
      </c>
      <c r="T633" s="51" t="s">
        <v>599</v>
      </c>
      <c r="U633" s="51">
        <v>2019</v>
      </c>
      <c r="V633" s="55">
        <v>0</v>
      </c>
      <c r="W633" s="55">
        <v>0</v>
      </c>
      <c r="X633" s="112">
        <f t="shared" si="28"/>
        <v>0</v>
      </c>
      <c r="Y633" s="55">
        <f t="shared" si="29"/>
        <v>10726.676177528159</v>
      </c>
      <c r="Z633" s="3"/>
    </row>
    <row r="634" spans="1:26" x14ac:dyDescent="0.3">
      <c r="A634" s="60" t="s">
        <v>27</v>
      </c>
      <c r="B634" s="60">
        <v>601671</v>
      </c>
      <c r="C634" s="60" t="s">
        <v>716</v>
      </c>
      <c r="D634" s="62" t="s">
        <v>717</v>
      </c>
      <c r="E634" s="60">
        <v>181037</v>
      </c>
      <c r="F634" s="60" t="s">
        <v>719</v>
      </c>
      <c r="G634" s="60">
        <v>1035</v>
      </c>
      <c r="H634" s="60" t="s">
        <v>50</v>
      </c>
      <c r="I634" s="54">
        <v>9333</v>
      </c>
      <c r="J634" s="55">
        <v>5427.0055106400005</v>
      </c>
      <c r="K634" s="56">
        <v>0.90450091844000002</v>
      </c>
      <c r="L634" s="55">
        <v>3014.7015611605202</v>
      </c>
      <c r="M634" s="55">
        <v>0</v>
      </c>
      <c r="N634" s="55">
        <v>0</v>
      </c>
      <c r="O634" s="55">
        <v>1735.3796691000002</v>
      </c>
      <c r="P634" s="55">
        <v>0</v>
      </c>
      <c r="Q634" s="55">
        <v>0</v>
      </c>
      <c r="R634" s="55">
        <v>0</v>
      </c>
      <c r="S634" s="112">
        <f t="shared" si="27"/>
        <v>10177.086740900522</v>
      </c>
      <c r="T634" s="51" t="s">
        <v>599</v>
      </c>
      <c r="U634" s="51">
        <v>2019</v>
      </c>
      <c r="V634" s="55">
        <v>0</v>
      </c>
      <c r="W634" s="55">
        <v>0</v>
      </c>
      <c r="X634" s="112">
        <f t="shared" si="28"/>
        <v>0</v>
      </c>
      <c r="Y634" s="55">
        <f t="shared" si="29"/>
        <v>10177.086740900522</v>
      </c>
      <c r="Z634" s="3"/>
    </row>
    <row r="635" spans="1:26" x14ac:dyDescent="0.3">
      <c r="A635" s="60" t="s">
        <v>27</v>
      </c>
      <c r="B635" s="60">
        <v>601671</v>
      </c>
      <c r="C635" s="60" t="s">
        <v>716</v>
      </c>
      <c r="D635" s="62" t="s">
        <v>717</v>
      </c>
      <c r="E635" s="60">
        <v>211022</v>
      </c>
      <c r="F635" s="60" t="s">
        <v>720</v>
      </c>
      <c r="G635" s="60">
        <v>1204</v>
      </c>
      <c r="H635" s="60" t="s">
        <v>50</v>
      </c>
      <c r="I635" s="54">
        <v>9125</v>
      </c>
      <c r="J635" s="55">
        <v>6878.4139611600003</v>
      </c>
      <c r="K635" s="56">
        <v>1.1464023268600001</v>
      </c>
      <c r="L635" s="55">
        <v>3582.5072714375001</v>
      </c>
      <c r="M635" s="55">
        <v>0</v>
      </c>
      <c r="N635" s="55">
        <v>0</v>
      </c>
      <c r="O635" s="55">
        <v>1735.3796691000002</v>
      </c>
      <c r="P635" s="55">
        <v>0</v>
      </c>
      <c r="Q635" s="55">
        <v>0</v>
      </c>
      <c r="R635" s="55">
        <v>0</v>
      </c>
      <c r="S635" s="112">
        <f t="shared" si="27"/>
        <v>12196.300901697501</v>
      </c>
      <c r="T635" s="51" t="s">
        <v>599</v>
      </c>
      <c r="U635" s="51">
        <v>2022</v>
      </c>
      <c r="V635" s="55">
        <v>0</v>
      </c>
      <c r="W635" s="55">
        <v>0</v>
      </c>
      <c r="X635" s="112">
        <f t="shared" si="28"/>
        <v>0</v>
      </c>
      <c r="Y635" s="55">
        <f t="shared" si="29"/>
        <v>12196.300901697501</v>
      </c>
      <c r="Z635" s="3"/>
    </row>
    <row r="636" spans="1:26" x14ac:dyDescent="0.3">
      <c r="A636" s="60" t="s">
        <v>27</v>
      </c>
      <c r="B636" s="60">
        <v>601690</v>
      </c>
      <c r="C636" s="60" t="s">
        <v>721</v>
      </c>
      <c r="D636" s="62" t="s">
        <v>722</v>
      </c>
      <c r="E636" s="60">
        <v>161032</v>
      </c>
      <c r="F636" s="60" t="s">
        <v>589</v>
      </c>
      <c r="G636" s="60">
        <v>1035</v>
      </c>
      <c r="H636" s="60" t="s">
        <v>50</v>
      </c>
      <c r="I636" s="54">
        <v>4436</v>
      </c>
      <c r="J636" s="55">
        <v>5427.0055106400005</v>
      </c>
      <c r="K636" s="56">
        <v>0.90450091844000002</v>
      </c>
      <c r="L636" s="55">
        <v>0</v>
      </c>
      <c r="M636" s="55">
        <v>0</v>
      </c>
      <c r="N636" s="55">
        <v>0</v>
      </c>
      <c r="O636" s="55">
        <v>1735.3796691000002</v>
      </c>
      <c r="P636" s="55">
        <v>0</v>
      </c>
      <c r="Q636" s="55">
        <v>0</v>
      </c>
      <c r="R636" s="55">
        <v>0</v>
      </c>
      <c r="S636" s="112">
        <f t="shared" si="27"/>
        <v>7162.3851797400002</v>
      </c>
      <c r="T636" s="51" t="s">
        <v>807</v>
      </c>
      <c r="U636" s="51">
        <v>2022</v>
      </c>
      <c r="V636" s="55">
        <v>0</v>
      </c>
      <c r="W636" s="55">
        <v>0</v>
      </c>
      <c r="X636" s="112">
        <f t="shared" si="28"/>
        <v>0</v>
      </c>
      <c r="Y636" s="55">
        <f t="shared" si="29"/>
        <v>7162.3851797400002</v>
      </c>
      <c r="Z636" s="3"/>
    </row>
    <row r="637" spans="1:26" x14ac:dyDescent="0.3">
      <c r="A637" s="60" t="s">
        <v>27</v>
      </c>
      <c r="B637" s="60">
        <v>601690</v>
      </c>
      <c r="C637" s="60" t="s">
        <v>721</v>
      </c>
      <c r="D637" s="62" t="s">
        <v>722</v>
      </c>
      <c r="E637" s="60">
        <v>111005</v>
      </c>
      <c r="F637" s="60" t="s">
        <v>723</v>
      </c>
      <c r="G637" s="60">
        <v>1034</v>
      </c>
      <c r="H637" s="60" t="s">
        <v>50</v>
      </c>
      <c r="I637" s="54">
        <v>15590</v>
      </c>
      <c r="J637" s="55">
        <v>4922.1677887200003</v>
      </c>
      <c r="K637" s="56">
        <v>0.82036129812000003</v>
      </c>
      <c r="L637" s="55">
        <v>7867.2648489707999</v>
      </c>
      <c r="M637" s="55">
        <v>0</v>
      </c>
      <c r="N637" s="55">
        <v>0</v>
      </c>
      <c r="O637" s="55">
        <v>1735.3796691000002</v>
      </c>
      <c r="P637" s="55">
        <v>0</v>
      </c>
      <c r="Q637" s="55">
        <v>1610.1499999999999</v>
      </c>
      <c r="R637" s="55">
        <v>0</v>
      </c>
      <c r="S637" s="112">
        <f t="shared" si="27"/>
        <v>16134.9623067908</v>
      </c>
      <c r="T637" s="51" t="s">
        <v>599</v>
      </c>
      <c r="U637" s="51">
        <v>2012</v>
      </c>
      <c r="V637" s="55">
        <v>0</v>
      </c>
      <c r="W637" s="55">
        <v>0</v>
      </c>
      <c r="X637" s="112">
        <f t="shared" si="28"/>
        <v>0</v>
      </c>
      <c r="Y637" s="55">
        <f t="shared" si="29"/>
        <v>16134.9623067908</v>
      </c>
      <c r="Z637" s="3"/>
    </row>
    <row r="638" spans="1:26" x14ac:dyDescent="0.3">
      <c r="A638" s="60" t="s">
        <v>27</v>
      </c>
      <c r="B638" s="60">
        <v>601690</v>
      </c>
      <c r="C638" s="60" t="s">
        <v>721</v>
      </c>
      <c r="D638" s="62" t="s">
        <v>722</v>
      </c>
      <c r="E638" s="60">
        <v>111038</v>
      </c>
      <c r="F638" s="60" t="s">
        <v>724</v>
      </c>
      <c r="G638" s="60">
        <v>1031</v>
      </c>
      <c r="H638" s="60" t="s">
        <v>50</v>
      </c>
      <c r="I638" s="54">
        <v>1568</v>
      </c>
      <c r="J638" s="55">
        <v>4101.8064906</v>
      </c>
      <c r="K638" s="56">
        <v>0.6836344151</v>
      </c>
      <c r="L638" s="55">
        <v>0</v>
      </c>
      <c r="M638" s="55">
        <v>0</v>
      </c>
      <c r="N638" s="55">
        <v>0</v>
      </c>
      <c r="O638" s="55">
        <v>1735.3796691000002</v>
      </c>
      <c r="P638" s="55">
        <v>0</v>
      </c>
      <c r="Q638" s="55">
        <v>0</v>
      </c>
      <c r="R638" s="55">
        <v>0</v>
      </c>
      <c r="S638" s="112">
        <f t="shared" si="27"/>
        <v>5837.1861597000006</v>
      </c>
      <c r="T638" s="51" t="s">
        <v>807</v>
      </c>
      <c r="U638" s="51">
        <v>2021</v>
      </c>
      <c r="V638" s="55">
        <v>0</v>
      </c>
      <c r="W638" s="55">
        <v>0</v>
      </c>
      <c r="X638" s="112">
        <f t="shared" si="28"/>
        <v>0</v>
      </c>
      <c r="Y638" s="55">
        <f t="shared" si="29"/>
        <v>5837.1861597000006</v>
      </c>
      <c r="Z638" s="3"/>
    </row>
    <row r="639" spans="1:26" x14ac:dyDescent="0.3">
      <c r="A639" s="60" t="s">
        <v>27</v>
      </c>
      <c r="B639" s="60">
        <v>601690</v>
      </c>
      <c r="C639" s="60" t="s">
        <v>721</v>
      </c>
      <c r="D639" s="62" t="s">
        <v>722</v>
      </c>
      <c r="E639" s="60">
        <v>141005</v>
      </c>
      <c r="F639" s="60" t="s">
        <v>725</v>
      </c>
      <c r="G639" s="60">
        <v>1035</v>
      </c>
      <c r="H639" s="60" t="s">
        <v>50</v>
      </c>
      <c r="I639" s="54">
        <v>7827</v>
      </c>
      <c r="J639" s="55">
        <v>5427.0055106400005</v>
      </c>
      <c r="K639" s="56">
        <v>0.90450091844000002</v>
      </c>
      <c r="L639" s="55">
        <v>1652.52317798988</v>
      </c>
      <c r="M639" s="55">
        <v>29.832846223823957</v>
      </c>
      <c r="N639" s="55">
        <v>0</v>
      </c>
      <c r="O639" s="55">
        <v>1735.3796691000002</v>
      </c>
      <c r="P639" s="55">
        <v>0</v>
      </c>
      <c r="Q639" s="55">
        <v>0</v>
      </c>
      <c r="R639" s="55">
        <v>0</v>
      </c>
      <c r="S639" s="112">
        <f t="shared" si="27"/>
        <v>8844.7412039537048</v>
      </c>
      <c r="T639" s="51" t="s">
        <v>247</v>
      </c>
      <c r="U639" s="51">
        <v>1900</v>
      </c>
      <c r="V639" s="55">
        <v>0</v>
      </c>
      <c r="W639" s="55">
        <v>0</v>
      </c>
      <c r="X639" s="112">
        <f t="shared" si="28"/>
        <v>0</v>
      </c>
      <c r="Y639" s="55">
        <f t="shared" si="29"/>
        <v>8844.7412039537048</v>
      </c>
      <c r="Z639" s="3"/>
    </row>
    <row r="640" spans="1:26" x14ac:dyDescent="0.3">
      <c r="A640" s="60" t="s">
        <v>27</v>
      </c>
      <c r="B640" s="60">
        <v>601690</v>
      </c>
      <c r="C640" s="60" t="s">
        <v>721</v>
      </c>
      <c r="D640" s="62" t="s">
        <v>722</v>
      </c>
      <c r="E640" s="60">
        <v>141020</v>
      </c>
      <c r="F640" s="60" t="s">
        <v>726</v>
      </c>
      <c r="G640" s="60">
        <v>1035</v>
      </c>
      <c r="H640" s="60" t="s">
        <v>50</v>
      </c>
      <c r="I640" s="54">
        <v>7242</v>
      </c>
      <c r="J640" s="55">
        <v>5427.0055106400005</v>
      </c>
      <c r="K640" s="56">
        <v>0.90450091844000002</v>
      </c>
      <c r="L640" s="55">
        <v>1123.39014070248</v>
      </c>
      <c r="M640" s="55">
        <v>0</v>
      </c>
      <c r="N640" s="55">
        <v>0</v>
      </c>
      <c r="O640" s="55">
        <v>1735.3796691000002</v>
      </c>
      <c r="P640" s="55">
        <v>0</v>
      </c>
      <c r="Q640" s="55">
        <v>0</v>
      </c>
      <c r="R640" s="55">
        <v>0</v>
      </c>
      <c r="S640" s="112">
        <f t="shared" si="27"/>
        <v>8285.7753204424807</v>
      </c>
      <c r="T640" s="51" t="s">
        <v>247</v>
      </c>
      <c r="U640" s="51">
        <v>1900</v>
      </c>
      <c r="V640" s="55">
        <v>0</v>
      </c>
      <c r="W640" s="55">
        <v>0</v>
      </c>
      <c r="X640" s="112">
        <f t="shared" si="28"/>
        <v>0</v>
      </c>
      <c r="Y640" s="55">
        <f t="shared" si="29"/>
        <v>8285.7753204424807</v>
      </c>
      <c r="Z640" s="3"/>
    </row>
    <row r="641" spans="1:26" x14ac:dyDescent="0.3">
      <c r="A641" s="60" t="s">
        <v>27</v>
      </c>
      <c r="B641" s="60">
        <v>601690</v>
      </c>
      <c r="C641" s="60" t="s">
        <v>721</v>
      </c>
      <c r="D641" s="61" t="s">
        <v>722</v>
      </c>
      <c r="E641" s="60">
        <v>161008</v>
      </c>
      <c r="F641" s="60" t="s">
        <v>727</v>
      </c>
      <c r="G641" s="60">
        <v>1212</v>
      </c>
      <c r="H641" s="60" t="s">
        <v>50</v>
      </c>
      <c r="I641" s="54">
        <v>9021</v>
      </c>
      <c r="J641" s="55">
        <v>4606.6442125200001</v>
      </c>
      <c r="K641" s="56">
        <v>0.76777403542</v>
      </c>
      <c r="L641" s="55">
        <v>2319.4453610038199</v>
      </c>
      <c r="M641" s="55">
        <v>0</v>
      </c>
      <c r="N641" s="55">
        <v>0</v>
      </c>
      <c r="O641" s="55">
        <v>1735.3796691000002</v>
      </c>
      <c r="P641" s="55">
        <v>0</v>
      </c>
      <c r="Q641" s="55">
        <v>0</v>
      </c>
      <c r="R641" s="55">
        <v>0</v>
      </c>
      <c r="S641" s="112">
        <f t="shared" si="27"/>
        <v>8661.4692426238198</v>
      </c>
      <c r="T641" s="51" t="s">
        <v>247</v>
      </c>
      <c r="U641" s="51">
        <v>1900</v>
      </c>
      <c r="V641" s="55">
        <v>0</v>
      </c>
      <c r="W641" s="55">
        <v>0</v>
      </c>
      <c r="X641" s="112">
        <f t="shared" si="28"/>
        <v>0</v>
      </c>
      <c r="Y641" s="55">
        <f t="shared" si="29"/>
        <v>8661.4692426238198</v>
      </c>
      <c r="Z641" s="3"/>
    </row>
    <row r="642" spans="1:26" x14ac:dyDescent="0.3">
      <c r="A642" s="60" t="s">
        <v>27</v>
      </c>
      <c r="B642" s="60">
        <v>601690</v>
      </c>
      <c r="C642" s="60" t="s">
        <v>721</v>
      </c>
      <c r="D642" s="62" t="s">
        <v>722</v>
      </c>
      <c r="E642" s="60" t="s">
        <v>728</v>
      </c>
      <c r="F642" s="60" t="s">
        <v>729</v>
      </c>
      <c r="G642" s="60">
        <v>1034</v>
      </c>
      <c r="H642" s="60" t="s">
        <v>50</v>
      </c>
      <c r="I642" s="54">
        <v>1970</v>
      </c>
      <c r="J642" s="55">
        <v>4922.1677887200003</v>
      </c>
      <c r="K642" s="56">
        <v>0.82036129812000003</v>
      </c>
      <c r="L642" s="55">
        <v>0</v>
      </c>
      <c r="M642" s="55">
        <v>0</v>
      </c>
      <c r="N642" s="55">
        <v>0</v>
      </c>
      <c r="O642" s="55">
        <v>1735.3796691000002</v>
      </c>
      <c r="P642" s="55">
        <v>0</v>
      </c>
      <c r="Q642" s="55">
        <v>0</v>
      </c>
      <c r="R642" s="55">
        <v>0</v>
      </c>
      <c r="S642" s="112">
        <f t="shared" si="27"/>
        <v>6657.547457820001</v>
      </c>
      <c r="T642" s="51" t="s">
        <v>599</v>
      </c>
      <c r="U642" s="51">
        <v>2008</v>
      </c>
      <c r="V642" s="55">
        <v>0</v>
      </c>
      <c r="W642" s="55">
        <v>0</v>
      </c>
      <c r="X642" s="112">
        <f t="shared" si="28"/>
        <v>0</v>
      </c>
      <c r="Y642" s="55">
        <f t="shared" si="29"/>
        <v>6657.547457820001</v>
      </c>
      <c r="Z642" s="3"/>
    </row>
    <row r="643" spans="1:26" x14ac:dyDescent="0.3">
      <c r="A643" s="60" t="s">
        <v>27</v>
      </c>
      <c r="B643" s="60">
        <v>601690</v>
      </c>
      <c r="C643" s="60" t="s">
        <v>721</v>
      </c>
      <c r="D643" s="62" t="s">
        <v>722</v>
      </c>
      <c r="E643" s="60" t="s">
        <v>730</v>
      </c>
      <c r="F643" s="60" t="s">
        <v>731</v>
      </c>
      <c r="G643" s="60">
        <v>1031</v>
      </c>
      <c r="H643" s="60" t="s">
        <v>50</v>
      </c>
      <c r="I643" s="54">
        <v>2390</v>
      </c>
      <c r="J643" s="55">
        <v>4101.8064906</v>
      </c>
      <c r="K643" s="56">
        <v>0.6836344151</v>
      </c>
      <c r="L643" s="55">
        <v>0</v>
      </c>
      <c r="M643" s="55">
        <v>0</v>
      </c>
      <c r="N643" s="55">
        <v>0</v>
      </c>
      <c r="O643" s="55">
        <v>1735.3796691000002</v>
      </c>
      <c r="P643" s="55">
        <v>0</v>
      </c>
      <c r="Q643" s="55">
        <v>0</v>
      </c>
      <c r="R643" s="55">
        <v>0</v>
      </c>
      <c r="S643" s="112">
        <f t="shared" ref="S643:S706" si="30">J643+SUM(L643:R643)</f>
        <v>5837.1861597000006</v>
      </c>
      <c r="T643" s="51" t="s">
        <v>807</v>
      </c>
      <c r="U643" s="51">
        <v>2015</v>
      </c>
      <c r="V643" s="55">
        <v>0</v>
      </c>
      <c r="W643" s="55">
        <v>0</v>
      </c>
      <c r="X643" s="112">
        <f t="shared" ref="X643:X706" si="31">SUM(V643:W643)</f>
        <v>0</v>
      </c>
      <c r="Y643" s="55">
        <f t="shared" ref="Y643:Y706" si="32">S643+X643</f>
        <v>5837.1861597000006</v>
      </c>
      <c r="Z643" s="3"/>
    </row>
    <row r="644" spans="1:26" x14ac:dyDescent="0.3">
      <c r="A644" s="60" t="s">
        <v>27</v>
      </c>
      <c r="B644" s="60">
        <v>601690</v>
      </c>
      <c r="C644" s="60" t="s">
        <v>721</v>
      </c>
      <c r="D644" s="62" t="s">
        <v>722</v>
      </c>
      <c r="E644" s="60" t="s">
        <v>732</v>
      </c>
      <c r="F644" s="60" t="s">
        <v>733</v>
      </c>
      <c r="G644" s="60">
        <v>1031</v>
      </c>
      <c r="H644" s="60" t="s">
        <v>50</v>
      </c>
      <c r="I644" s="54">
        <v>4933</v>
      </c>
      <c r="J644" s="55">
        <v>4101.8064906</v>
      </c>
      <c r="K644" s="56">
        <v>0.6836344151</v>
      </c>
      <c r="L644" s="55">
        <v>0</v>
      </c>
      <c r="M644" s="55">
        <v>0</v>
      </c>
      <c r="N644" s="55">
        <v>0</v>
      </c>
      <c r="O644" s="55">
        <v>1735.3796691000002</v>
      </c>
      <c r="P644" s="55">
        <v>0</v>
      </c>
      <c r="Q644" s="55">
        <v>0</v>
      </c>
      <c r="R644" s="55">
        <v>0</v>
      </c>
      <c r="S644" s="112">
        <f t="shared" si="30"/>
        <v>5837.1861597000006</v>
      </c>
      <c r="T644" s="51" t="s">
        <v>76</v>
      </c>
      <c r="U644" s="51">
        <v>2014</v>
      </c>
      <c r="V644" s="55">
        <v>0</v>
      </c>
      <c r="W644" s="55">
        <v>0</v>
      </c>
      <c r="X644" s="112">
        <f t="shared" si="31"/>
        <v>0</v>
      </c>
      <c r="Y644" s="55">
        <f t="shared" si="32"/>
        <v>5837.1861597000006</v>
      </c>
      <c r="Z644" s="3"/>
    </row>
    <row r="645" spans="1:26" x14ac:dyDescent="0.3">
      <c r="A645" s="60" t="s">
        <v>27</v>
      </c>
      <c r="B645" s="60">
        <v>601690</v>
      </c>
      <c r="C645" s="60" t="s">
        <v>721</v>
      </c>
      <c r="D645" s="62" t="s">
        <v>722</v>
      </c>
      <c r="E645" s="60">
        <v>151082</v>
      </c>
      <c r="F645" s="60" t="s">
        <v>734</v>
      </c>
      <c r="G645" s="60">
        <v>1035</v>
      </c>
      <c r="H645" s="60" t="s">
        <v>50</v>
      </c>
      <c r="I645" s="54">
        <v>8177</v>
      </c>
      <c r="J645" s="55">
        <v>5427.0055106400005</v>
      </c>
      <c r="K645" s="56">
        <v>0.90450091844000002</v>
      </c>
      <c r="L645" s="55">
        <v>1969.09849944388</v>
      </c>
      <c r="M645" s="55">
        <v>0</v>
      </c>
      <c r="N645" s="55">
        <v>0</v>
      </c>
      <c r="O645" s="55">
        <v>1735.3796691000002</v>
      </c>
      <c r="P645" s="55">
        <v>0</v>
      </c>
      <c r="Q645" s="55">
        <v>0</v>
      </c>
      <c r="R645" s="55">
        <v>0</v>
      </c>
      <c r="S645" s="112">
        <f t="shared" si="30"/>
        <v>9131.4836791838807</v>
      </c>
      <c r="T645" s="51" t="s">
        <v>599</v>
      </c>
      <c r="U645" s="51">
        <v>2015</v>
      </c>
      <c r="V645" s="55">
        <v>0</v>
      </c>
      <c r="W645" s="55">
        <v>0</v>
      </c>
      <c r="X645" s="112">
        <f t="shared" si="31"/>
        <v>0</v>
      </c>
      <c r="Y645" s="55">
        <f t="shared" si="32"/>
        <v>9131.4836791838807</v>
      </c>
      <c r="Z645" s="3"/>
    </row>
    <row r="646" spans="1:26" x14ac:dyDescent="0.3">
      <c r="A646" s="60" t="s">
        <v>27</v>
      </c>
      <c r="B646" s="60">
        <v>601690</v>
      </c>
      <c r="C646" s="60" t="s">
        <v>721</v>
      </c>
      <c r="D646" s="62" t="s">
        <v>722</v>
      </c>
      <c r="E646" s="60">
        <v>151083</v>
      </c>
      <c r="F646" s="60" t="s">
        <v>735</v>
      </c>
      <c r="G646" s="60">
        <v>1035</v>
      </c>
      <c r="H646" s="60" t="s">
        <v>50</v>
      </c>
      <c r="I646" s="54">
        <v>9617</v>
      </c>
      <c r="J646" s="55">
        <v>5427.0055106400005</v>
      </c>
      <c r="K646" s="56">
        <v>0.90450091844000002</v>
      </c>
      <c r="L646" s="55">
        <v>3271.5798219974799</v>
      </c>
      <c r="M646" s="55">
        <v>0</v>
      </c>
      <c r="N646" s="55">
        <v>0</v>
      </c>
      <c r="O646" s="55">
        <v>1735.3796691000002</v>
      </c>
      <c r="P646" s="55">
        <v>0</v>
      </c>
      <c r="Q646" s="55">
        <v>0</v>
      </c>
      <c r="R646" s="55">
        <v>0</v>
      </c>
      <c r="S646" s="112">
        <f t="shared" si="30"/>
        <v>10433.965001737481</v>
      </c>
      <c r="T646" s="51" t="s">
        <v>599</v>
      </c>
      <c r="U646" s="51">
        <v>2031</v>
      </c>
      <c r="V646" s="55">
        <v>0</v>
      </c>
      <c r="W646" s="55">
        <v>153.70114563568194</v>
      </c>
      <c r="X646" s="112">
        <f t="shared" si="31"/>
        <v>153.70114563568194</v>
      </c>
      <c r="Y646" s="55">
        <f t="shared" si="32"/>
        <v>10587.666147373162</v>
      </c>
      <c r="Z646" s="3"/>
    </row>
    <row r="647" spans="1:26" x14ac:dyDescent="0.3">
      <c r="A647" s="60" t="s">
        <v>27</v>
      </c>
      <c r="B647" s="60">
        <v>601690</v>
      </c>
      <c r="C647" s="60" t="s">
        <v>721</v>
      </c>
      <c r="D647" s="62" t="s">
        <v>722</v>
      </c>
      <c r="E647" s="60">
        <v>151085</v>
      </c>
      <c r="F647" s="60" t="s">
        <v>736</v>
      </c>
      <c r="G647" s="60">
        <v>1035</v>
      </c>
      <c r="H647" s="60" t="s">
        <v>50</v>
      </c>
      <c r="I647" s="54">
        <v>20842</v>
      </c>
      <c r="J647" s="55">
        <v>5427.0055106400005</v>
      </c>
      <c r="K647" s="56">
        <v>0.90450091844000002</v>
      </c>
      <c r="L647" s="55">
        <v>13424.602631486481</v>
      </c>
      <c r="M647" s="55">
        <v>24.960148007266042</v>
      </c>
      <c r="N647" s="55">
        <v>0</v>
      </c>
      <c r="O647" s="55">
        <v>1735.3796691000002</v>
      </c>
      <c r="P647" s="55">
        <v>0</v>
      </c>
      <c r="Q647" s="55">
        <v>784.89</v>
      </c>
      <c r="R647" s="55">
        <v>0</v>
      </c>
      <c r="S647" s="112">
        <f t="shared" si="30"/>
        <v>21396.837959233748</v>
      </c>
      <c r="T647" s="51" t="s">
        <v>599</v>
      </c>
      <c r="U647" s="51">
        <v>2015</v>
      </c>
      <c r="V647" s="55">
        <v>0</v>
      </c>
      <c r="W647" s="55">
        <v>0</v>
      </c>
      <c r="X647" s="112">
        <f t="shared" si="31"/>
        <v>0</v>
      </c>
      <c r="Y647" s="55">
        <f t="shared" si="32"/>
        <v>21396.837959233748</v>
      </c>
      <c r="Z647" s="3"/>
    </row>
    <row r="648" spans="1:26" x14ac:dyDescent="0.3">
      <c r="A648" s="60" t="s">
        <v>27</v>
      </c>
      <c r="B648" s="60">
        <v>601690</v>
      </c>
      <c r="C648" s="60" t="s">
        <v>721</v>
      </c>
      <c r="D648" s="62" t="s">
        <v>722</v>
      </c>
      <c r="E648" s="60">
        <v>151086</v>
      </c>
      <c r="F648" s="60" t="s">
        <v>737</v>
      </c>
      <c r="G648" s="60">
        <v>1035</v>
      </c>
      <c r="H648" s="60" t="s">
        <v>50</v>
      </c>
      <c r="I648" s="54">
        <v>11205</v>
      </c>
      <c r="J648" s="55">
        <v>5427.0055106400005</v>
      </c>
      <c r="K648" s="56">
        <v>0.90450091844000002</v>
      </c>
      <c r="L648" s="55">
        <v>4707.9272804802004</v>
      </c>
      <c r="M648" s="55">
        <v>0</v>
      </c>
      <c r="N648" s="55">
        <v>0</v>
      </c>
      <c r="O648" s="55">
        <v>1735.3796691000002</v>
      </c>
      <c r="P648" s="55">
        <v>0</v>
      </c>
      <c r="Q648" s="55">
        <v>0</v>
      </c>
      <c r="R648" s="55">
        <v>0</v>
      </c>
      <c r="S648" s="112">
        <f t="shared" si="30"/>
        <v>11870.312460220201</v>
      </c>
      <c r="T648" s="51" t="s">
        <v>599</v>
      </c>
      <c r="U648" s="51"/>
      <c r="V648" s="55">
        <v>0</v>
      </c>
      <c r="W648" s="55">
        <v>0</v>
      </c>
      <c r="X648" s="112">
        <f t="shared" si="31"/>
        <v>0</v>
      </c>
      <c r="Y648" s="55">
        <f t="shared" si="32"/>
        <v>11870.312460220201</v>
      </c>
      <c r="Z648" s="3"/>
    </row>
    <row r="649" spans="1:26" x14ac:dyDescent="0.3">
      <c r="A649" s="60" t="s">
        <v>27</v>
      </c>
      <c r="B649" s="60">
        <v>601690</v>
      </c>
      <c r="C649" s="60" t="s">
        <v>721</v>
      </c>
      <c r="D649" s="71" t="s">
        <v>722</v>
      </c>
      <c r="E649" s="60">
        <v>151087</v>
      </c>
      <c r="F649" s="60" t="s">
        <v>738</v>
      </c>
      <c r="G649" s="60">
        <v>1035</v>
      </c>
      <c r="H649" s="60" t="s">
        <v>50</v>
      </c>
      <c r="I649" s="54">
        <v>9470</v>
      </c>
      <c r="J649" s="55">
        <v>5427.0055106400005</v>
      </c>
      <c r="K649" s="56">
        <v>0.90450091844000002</v>
      </c>
      <c r="L649" s="55">
        <v>3138.6181869868001</v>
      </c>
      <c r="M649" s="55">
        <v>0</v>
      </c>
      <c r="N649" s="55">
        <v>0</v>
      </c>
      <c r="O649" s="55">
        <v>1735.3796691000002</v>
      </c>
      <c r="P649" s="55">
        <v>0</v>
      </c>
      <c r="Q649" s="55">
        <v>0</v>
      </c>
      <c r="R649" s="55">
        <v>0</v>
      </c>
      <c r="S649" s="112">
        <f t="shared" si="30"/>
        <v>10301.0033667268</v>
      </c>
      <c r="T649" s="51" t="s">
        <v>599</v>
      </c>
      <c r="U649" s="51">
        <v>2015</v>
      </c>
      <c r="V649" s="55">
        <v>0</v>
      </c>
      <c r="W649" s="55">
        <v>0</v>
      </c>
      <c r="X649" s="112">
        <f t="shared" si="31"/>
        <v>0</v>
      </c>
      <c r="Y649" s="55">
        <f t="shared" si="32"/>
        <v>10301.0033667268</v>
      </c>
      <c r="Z649" s="3"/>
    </row>
    <row r="650" spans="1:26" x14ac:dyDescent="0.3">
      <c r="A650" s="60" t="s">
        <v>27</v>
      </c>
      <c r="B650" s="60">
        <v>601690</v>
      </c>
      <c r="C650" s="60" t="s">
        <v>721</v>
      </c>
      <c r="D650" s="62" t="s">
        <v>722</v>
      </c>
      <c r="E650" s="60">
        <v>151088</v>
      </c>
      <c r="F650" s="60" t="s">
        <v>739</v>
      </c>
      <c r="G650" s="60">
        <v>1035</v>
      </c>
      <c r="H650" s="60" t="s">
        <v>50</v>
      </c>
      <c r="I650" s="54">
        <v>11373</v>
      </c>
      <c r="J650" s="55">
        <v>5427.0055106400005</v>
      </c>
      <c r="K650" s="56">
        <v>0.90450091844000002</v>
      </c>
      <c r="L650" s="55">
        <v>4859.8834347781203</v>
      </c>
      <c r="M650" s="55">
        <v>0</v>
      </c>
      <c r="N650" s="55">
        <v>0</v>
      </c>
      <c r="O650" s="55">
        <v>1735.3796691000002</v>
      </c>
      <c r="P650" s="55">
        <v>0</v>
      </c>
      <c r="Q650" s="55">
        <v>0</v>
      </c>
      <c r="R650" s="55">
        <v>0</v>
      </c>
      <c r="S650" s="112">
        <f t="shared" si="30"/>
        <v>12022.268614518121</v>
      </c>
      <c r="T650" s="51" t="s">
        <v>599</v>
      </c>
      <c r="U650" s="51">
        <v>2015</v>
      </c>
      <c r="V650" s="55">
        <v>0</v>
      </c>
      <c r="W650" s="55">
        <v>0</v>
      </c>
      <c r="X650" s="112">
        <f t="shared" si="31"/>
        <v>0</v>
      </c>
      <c r="Y650" s="55">
        <f t="shared" si="32"/>
        <v>12022.268614518121</v>
      </c>
      <c r="Z650" s="3"/>
    </row>
    <row r="651" spans="1:26" x14ac:dyDescent="0.3">
      <c r="A651" s="60" t="s">
        <v>27</v>
      </c>
      <c r="B651" s="60">
        <v>601752</v>
      </c>
      <c r="C651" s="60" t="s">
        <v>740</v>
      </c>
      <c r="D651" s="62" t="s">
        <v>741</v>
      </c>
      <c r="E651" s="60">
        <v>161072</v>
      </c>
      <c r="F651" s="60" t="s">
        <v>742</v>
      </c>
      <c r="G651" s="60">
        <v>1202</v>
      </c>
      <c r="H651" s="60" t="s">
        <v>50</v>
      </c>
      <c r="I651" s="54">
        <v>1781</v>
      </c>
      <c r="J651" s="55">
        <v>4606.6442125200001</v>
      </c>
      <c r="K651" s="56">
        <v>0.76777403542</v>
      </c>
      <c r="L651" s="55">
        <v>0</v>
      </c>
      <c r="M651" s="55">
        <v>0</v>
      </c>
      <c r="N651" s="55">
        <v>0</v>
      </c>
      <c r="O651" s="55">
        <v>1735.3796691000002</v>
      </c>
      <c r="P651" s="55">
        <v>0</v>
      </c>
      <c r="Q651" s="55">
        <v>0</v>
      </c>
      <c r="R651" s="55">
        <v>273.0152303388922</v>
      </c>
      <c r="S651" s="112">
        <f t="shared" si="30"/>
        <v>6615.039111958893</v>
      </c>
      <c r="T651" s="51" t="s">
        <v>81</v>
      </c>
      <c r="U651" s="51">
        <v>2027</v>
      </c>
      <c r="V651" s="55">
        <v>3244.788</v>
      </c>
      <c r="W651" s="55">
        <v>33.670124999999999</v>
      </c>
      <c r="X651" s="112">
        <f t="shared" si="31"/>
        <v>3278.4581250000001</v>
      </c>
      <c r="Y651" s="55">
        <f t="shared" si="32"/>
        <v>9893.4972369588941</v>
      </c>
      <c r="Z651" s="3"/>
    </row>
    <row r="652" spans="1:26" x14ac:dyDescent="0.3">
      <c r="A652" s="60" t="s">
        <v>27</v>
      </c>
      <c r="B652" s="60">
        <v>601773</v>
      </c>
      <c r="C652" s="60" t="s">
        <v>743</v>
      </c>
      <c r="D652" s="62" t="s">
        <v>744</v>
      </c>
      <c r="E652" s="60" t="s">
        <v>745</v>
      </c>
      <c r="F652" s="60" t="s">
        <v>746</v>
      </c>
      <c r="G652" s="60">
        <v>1024</v>
      </c>
      <c r="H652" s="60" t="s">
        <v>50</v>
      </c>
      <c r="I652" s="54">
        <v>0</v>
      </c>
      <c r="J652" s="55">
        <v>3912.4923448799996</v>
      </c>
      <c r="K652" s="56">
        <v>0.65208205747999992</v>
      </c>
      <c r="L652" s="55">
        <v>0</v>
      </c>
      <c r="M652" s="55">
        <v>0</v>
      </c>
      <c r="N652" s="55">
        <v>0</v>
      </c>
      <c r="O652" s="55">
        <v>1735.3796691000002</v>
      </c>
      <c r="P652" s="55">
        <v>0</v>
      </c>
      <c r="Q652" s="55">
        <v>0</v>
      </c>
      <c r="R652" s="55">
        <v>0</v>
      </c>
      <c r="S652" s="112">
        <f t="shared" si="30"/>
        <v>5647.8720139799998</v>
      </c>
      <c r="T652" s="51" t="s">
        <v>807</v>
      </c>
      <c r="U652" s="51">
        <v>2015</v>
      </c>
      <c r="V652" s="55">
        <v>0</v>
      </c>
      <c r="W652" s="55">
        <v>0</v>
      </c>
      <c r="X652" s="112">
        <f t="shared" si="31"/>
        <v>0</v>
      </c>
      <c r="Y652" s="55">
        <f t="shared" si="32"/>
        <v>5647.8720139799998</v>
      </c>
      <c r="Z652" s="3"/>
    </row>
    <row r="653" spans="1:26" x14ac:dyDescent="0.3">
      <c r="A653" s="60" t="s">
        <v>27</v>
      </c>
      <c r="B653" s="60">
        <v>601773</v>
      </c>
      <c r="C653" s="60" t="s">
        <v>743</v>
      </c>
      <c r="D653" s="62" t="s">
        <v>744</v>
      </c>
      <c r="E653" s="60">
        <v>211025</v>
      </c>
      <c r="F653" s="60" t="s">
        <v>747</v>
      </c>
      <c r="G653" s="60">
        <v>1212</v>
      </c>
      <c r="H653" s="60" t="s">
        <v>50</v>
      </c>
      <c r="I653" s="54">
        <v>6112</v>
      </c>
      <c r="J653" s="55">
        <v>4606.6442125200001</v>
      </c>
      <c r="K653" s="56">
        <v>0.76777403542</v>
      </c>
      <c r="L653" s="55">
        <v>85.990691967039993</v>
      </c>
      <c r="M653" s="55">
        <v>0</v>
      </c>
      <c r="N653" s="55">
        <v>0</v>
      </c>
      <c r="O653" s="55">
        <v>1735.3796691000002</v>
      </c>
      <c r="P653" s="55">
        <v>0</v>
      </c>
      <c r="Q653" s="55">
        <v>0</v>
      </c>
      <c r="R653" s="55">
        <v>229.25943046692004</v>
      </c>
      <c r="S653" s="112">
        <f t="shared" si="30"/>
        <v>6657.2740040539602</v>
      </c>
      <c r="T653" s="51" t="s">
        <v>81</v>
      </c>
      <c r="U653" s="51">
        <v>2031</v>
      </c>
      <c r="V653" s="55">
        <v>2724.75</v>
      </c>
      <c r="W653" s="55">
        <v>8.2948170145717963</v>
      </c>
      <c r="X653" s="112">
        <f t="shared" si="31"/>
        <v>2733.0448170145719</v>
      </c>
      <c r="Y653" s="55">
        <f t="shared" si="32"/>
        <v>9390.318821068533</v>
      </c>
      <c r="Z653" s="3"/>
    </row>
    <row r="654" spans="1:26" x14ac:dyDescent="0.3">
      <c r="A654" s="60" t="s">
        <v>27</v>
      </c>
      <c r="B654" s="60" t="s">
        <v>748</v>
      </c>
      <c r="C654" s="60" t="s">
        <v>749</v>
      </c>
      <c r="D654" s="62" t="s">
        <v>750</v>
      </c>
      <c r="E654" s="60">
        <v>101063</v>
      </c>
      <c r="F654" s="60"/>
      <c r="G654" s="60">
        <v>3007</v>
      </c>
      <c r="H654" s="60" t="s">
        <v>87</v>
      </c>
      <c r="I654" s="54">
        <v>0</v>
      </c>
      <c r="J654" s="55">
        <v>0</v>
      </c>
      <c r="K654" s="56">
        <v>0</v>
      </c>
      <c r="L654" s="55">
        <v>0</v>
      </c>
      <c r="M654" s="55">
        <v>0</v>
      </c>
      <c r="N654" s="55">
        <v>0</v>
      </c>
      <c r="O654" s="55">
        <v>532.183098524</v>
      </c>
      <c r="P654" s="55">
        <v>0</v>
      </c>
      <c r="Q654" s="55">
        <v>0</v>
      </c>
      <c r="R654" s="55">
        <v>0</v>
      </c>
      <c r="S654" s="112">
        <f t="shared" si="30"/>
        <v>532.183098524</v>
      </c>
      <c r="T654" s="51" t="s">
        <v>247</v>
      </c>
      <c r="U654" s="51">
        <v>1900</v>
      </c>
      <c r="V654" s="55">
        <v>0</v>
      </c>
      <c r="W654" s="55">
        <v>0</v>
      </c>
      <c r="X654" s="112">
        <f t="shared" si="31"/>
        <v>0</v>
      </c>
      <c r="Y654" s="55">
        <f t="shared" si="32"/>
        <v>532.183098524</v>
      </c>
      <c r="Z654" s="3"/>
    </row>
    <row r="655" spans="1:26" x14ac:dyDescent="0.3">
      <c r="A655" s="60" t="s">
        <v>27</v>
      </c>
      <c r="B655" s="60" t="s">
        <v>748</v>
      </c>
      <c r="C655" s="60" t="s">
        <v>749</v>
      </c>
      <c r="D655" s="62" t="s">
        <v>750</v>
      </c>
      <c r="E655" s="60">
        <v>161074</v>
      </c>
      <c r="F655" s="60" t="s">
        <v>751</v>
      </c>
      <c r="G655" s="60">
        <v>1212</v>
      </c>
      <c r="H655" s="60" t="s">
        <v>50</v>
      </c>
      <c r="I655" s="54">
        <v>920</v>
      </c>
      <c r="J655" s="55">
        <v>4606.6442125200001</v>
      </c>
      <c r="K655" s="56">
        <v>0.76777403542</v>
      </c>
      <c r="L655" s="55">
        <v>0</v>
      </c>
      <c r="M655" s="55">
        <v>0</v>
      </c>
      <c r="N655" s="55">
        <v>0</v>
      </c>
      <c r="O655" s="55">
        <v>1735.3796691000002</v>
      </c>
      <c r="P655" s="55">
        <v>0</v>
      </c>
      <c r="Q655" s="55">
        <v>774.18000000000006</v>
      </c>
      <c r="R655" s="55">
        <v>301.5744051056285</v>
      </c>
      <c r="S655" s="112">
        <f t="shared" si="30"/>
        <v>7417.7782867256283</v>
      </c>
      <c r="T655" s="51" t="s">
        <v>81</v>
      </c>
      <c r="U655" s="51">
        <v>2027</v>
      </c>
      <c r="V655" s="55">
        <v>3584.2139999999999</v>
      </c>
      <c r="W655" s="55">
        <v>4964.6195270999997</v>
      </c>
      <c r="X655" s="112">
        <f t="shared" si="31"/>
        <v>8548.8335270999996</v>
      </c>
      <c r="Y655" s="55">
        <f t="shared" si="32"/>
        <v>15966.611813825628</v>
      </c>
      <c r="Z655" s="3"/>
    </row>
    <row r="656" spans="1:26" x14ac:dyDescent="0.3">
      <c r="A656" s="60" t="s">
        <v>27</v>
      </c>
      <c r="B656" s="60" t="s">
        <v>748</v>
      </c>
      <c r="C656" s="60" t="s">
        <v>749</v>
      </c>
      <c r="D656" s="62" t="s">
        <v>750</v>
      </c>
      <c r="E656" s="60" t="s">
        <v>752</v>
      </c>
      <c r="F656" s="60"/>
      <c r="G656" s="60">
        <v>3007</v>
      </c>
      <c r="H656" s="60" t="s">
        <v>87</v>
      </c>
      <c r="I656" s="54">
        <v>0</v>
      </c>
      <c r="J656" s="55">
        <v>0</v>
      </c>
      <c r="K656" s="56">
        <v>0</v>
      </c>
      <c r="L656" s="55">
        <v>0</v>
      </c>
      <c r="M656" s="55">
        <v>0</v>
      </c>
      <c r="N656" s="55">
        <v>0</v>
      </c>
      <c r="O656" s="55">
        <v>532.183098524</v>
      </c>
      <c r="P656" s="55">
        <v>0</v>
      </c>
      <c r="Q656" s="55">
        <v>0</v>
      </c>
      <c r="R656" s="55">
        <v>0</v>
      </c>
      <c r="S656" s="112">
        <f t="shared" si="30"/>
        <v>532.183098524</v>
      </c>
      <c r="T656" s="51" t="s">
        <v>247</v>
      </c>
      <c r="U656" s="51">
        <v>1900</v>
      </c>
      <c r="V656" s="55">
        <v>0</v>
      </c>
      <c r="W656" s="55">
        <v>0</v>
      </c>
      <c r="X656" s="112">
        <f t="shared" si="31"/>
        <v>0</v>
      </c>
      <c r="Y656" s="55">
        <f t="shared" si="32"/>
        <v>532.183098524</v>
      </c>
      <c r="Z656" s="3"/>
    </row>
    <row r="657" spans="1:26" x14ac:dyDescent="0.3">
      <c r="A657" s="60" t="s">
        <v>27</v>
      </c>
      <c r="B657" s="60" t="s">
        <v>748</v>
      </c>
      <c r="C657" s="60" t="s">
        <v>749</v>
      </c>
      <c r="D657" s="62" t="s">
        <v>750</v>
      </c>
      <c r="E657" s="60" t="s">
        <v>753</v>
      </c>
      <c r="F657" s="60"/>
      <c r="G657" s="60">
        <v>3007</v>
      </c>
      <c r="H657" s="60" t="s">
        <v>87</v>
      </c>
      <c r="I657" s="54">
        <v>0</v>
      </c>
      <c r="J657" s="55">
        <v>0</v>
      </c>
      <c r="K657" s="56">
        <v>0</v>
      </c>
      <c r="L657" s="55">
        <v>0</v>
      </c>
      <c r="M657" s="55">
        <v>0</v>
      </c>
      <c r="N657" s="55">
        <v>0</v>
      </c>
      <c r="O657" s="55">
        <v>532.183098524</v>
      </c>
      <c r="P657" s="55">
        <v>0</v>
      </c>
      <c r="Q657" s="55">
        <v>0</v>
      </c>
      <c r="R657" s="55">
        <v>0</v>
      </c>
      <c r="S657" s="112">
        <f t="shared" si="30"/>
        <v>532.183098524</v>
      </c>
      <c r="T657" s="51" t="s">
        <v>247</v>
      </c>
      <c r="U657" s="51">
        <v>1900</v>
      </c>
      <c r="V657" s="55">
        <v>0</v>
      </c>
      <c r="W657" s="55">
        <v>0</v>
      </c>
      <c r="X657" s="112">
        <f t="shared" si="31"/>
        <v>0</v>
      </c>
      <c r="Y657" s="55">
        <f t="shared" si="32"/>
        <v>532.183098524</v>
      </c>
      <c r="Z657" s="3"/>
    </row>
    <row r="658" spans="1:26" x14ac:dyDescent="0.3">
      <c r="A658" s="60" t="s">
        <v>27</v>
      </c>
      <c r="B658" s="60" t="s">
        <v>748</v>
      </c>
      <c r="C658" s="60" t="s">
        <v>749</v>
      </c>
      <c r="D658" s="62" t="s">
        <v>750</v>
      </c>
      <c r="E658" s="60" t="s">
        <v>754</v>
      </c>
      <c r="F658" s="60" t="s">
        <v>755</v>
      </c>
      <c r="G658" s="60">
        <v>1252</v>
      </c>
      <c r="H658" s="60" t="s">
        <v>87</v>
      </c>
      <c r="I658" s="54">
        <v>0</v>
      </c>
      <c r="J658" s="55">
        <v>0</v>
      </c>
      <c r="K658" s="56">
        <v>0</v>
      </c>
      <c r="L658" s="55">
        <v>0</v>
      </c>
      <c r="M658" s="55">
        <v>1364.8243025054469</v>
      </c>
      <c r="N658" s="55">
        <v>432.07365056420053</v>
      </c>
      <c r="O658" s="55">
        <v>1735.3796691000002</v>
      </c>
      <c r="P658" s="55">
        <v>0</v>
      </c>
      <c r="Q658" s="55">
        <v>410.04</v>
      </c>
      <c r="R658" s="55">
        <v>0</v>
      </c>
      <c r="S658" s="112">
        <f t="shared" si="30"/>
        <v>3942.3176221696476</v>
      </c>
      <c r="T658" s="51" t="s">
        <v>247</v>
      </c>
      <c r="U658" s="51">
        <v>1900</v>
      </c>
      <c r="V658" s="55">
        <v>0</v>
      </c>
      <c r="W658" s="55">
        <v>0</v>
      </c>
      <c r="X658" s="112">
        <f t="shared" si="31"/>
        <v>0</v>
      </c>
      <c r="Y658" s="55">
        <f t="shared" si="32"/>
        <v>3942.3176221696476</v>
      </c>
      <c r="Z658" s="3"/>
    </row>
    <row r="659" spans="1:26" x14ac:dyDescent="0.3">
      <c r="A659" s="60" t="s">
        <v>27</v>
      </c>
      <c r="B659" s="60" t="s">
        <v>748</v>
      </c>
      <c r="C659" s="60" t="s">
        <v>749</v>
      </c>
      <c r="D659" s="62" t="s">
        <v>750</v>
      </c>
      <c r="E659" s="60" t="s">
        <v>756</v>
      </c>
      <c r="F659" s="60"/>
      <c r="G659" s="60">
        <v>3007</v>
      </c>
      <c r="H659" s="60" t="s">
        <v>87</v>
      </c>
      <c r="I659" s="54">
        <v>0</v>
      </c>
      <c r="J659" s="55">
        <v>0</v>
      </c>
      <c r="K659" s="56">
        <v>0</v>
      </c>
      <c r="L659" s="55">
        <v>0</v>
      </c>
      <c r="M659" s="55">
        <v>0</v>
      </c>
      <c r="N659" s="55">
        <v>0</v>
      </c>
      <c r="O659" s="55">
        <v>532.183098524</v>
      </c>
      <c r="P659" s="55">
        <v>0</v>
      </c>
      <c r="Q659" s="55">
        <v>0</v>
      </c>
      <c r="R659" s="55">
        <v>0</v>
      </c>
      <c r="S659" s="112">
        <f t="shared" si="30"/>
        <v>532.183098524</v>
      </c>
      <c r="T659" s="51" t="s">
        <v>247</v>
      </c>
      <c r="U659" s="51">
        <v>1900</v>
      </c>
      <c r="V659" s="55">
        <v>0</v>
      </c>
      <c r="W659" s="55">
        <v>0</v>
      </c>
      <c r="X659" s="112">
        <f t="shared" si="31"/>
        <v>0</v>
      </c>
      <c r="Y659" s="55">
        <f t="shared" si="32"/>
        <v>532.183098524</v>
      </c>
      <c r="Z659" s="3"/>
    </row>
    <row r="660" spans="1:26" x14ac:dyDescent="0.3">
      <c r="A660" s="60" t="s">
        <v>27</v>
      </c>
      <c r="B660" s="60" t="s">
        <v>748</v>
      </c>
      <c r="C660" s="60" t="s">
        <v>749</v>
      </c>
      <c r="D660" s="62" t="s">
        <v>750</v>
      </c>
      <c r="E660" s="60" t="s">
        <v>757</v>
      </c>
      <c r="F660" s="60" t="s">
        <v>758</v>
      </c>
      <c r="G660" s="60">
        <v>1505</v>
      </c>
      <c r="H660" s="60" t="s">
        <v>87</v>
      </c>
      <c r="I660" s="54">
        <v>0</v>
      </c>
      <c r="J660" s="55">
        <v>0</v>
      </c>
      <c r="K660" s="56">
        <v>0</v>
      </c>
      <c r="L660" s="55">
        <v>0</v>
      </c>
      <c r="M660" s="55">
        <v>0</v>
      </c>
      <c r="N660" s="55">
        <v>0</v>
      </c>
      <c r="O660" s="55">
        <v>1735.3796691000002</v>
      </c>
      <c r="P660" s="55">
        <v>0</v>
      </c>
      <c r="Q660" s="55">
        <v>0</v>
      </c>
      <c r="R660" s="55">
        <v>0</v>
      </c>
      <c r="S660" s="112">
        <f t="shared" si="30"/>
        <v>1735.3796691000002</v>
      </c>
      <c r="T660" s="51" t="s">
        <v>247</v>
      </c>
      <c r="U660" s="51">
        <v>1900</v>
      </c>
      <c r="V660" s="55">
        <v>0</v>
      </c>
      <c r="W660" s="55">
        <v>0</v>
      </c>
      <c r="X660" s="112">
        <f t="shared" si="31"/>
        <v>0</v>
      </c>
      <c r="Y660" s="55">
        <f t="shared" si="32"/>
        <v>1735.3796691000002</v>
      </c>
      <c r="Z660" s="3"/>
    </row>
    <row r="661" spans="1:26" x14ac:dyDescent="0.3">
      <c r="A661" s="60" t="s">
        <v>27</v>
      </c>
      <c r="B661" s="60" t="s">
        <v>748</v>
      </c>
      <c r="C661" s="60" t="s">
        <v>749</v>
      </c>
      <c r="D661" s="62" t="s">
        <v>750</v>
      </c>
      <c r="E661" s="60" t="s">
        <v>759</v>
      </c>
      <c r="F661" s="60" t="s">
        <v>760</v>
      </c>
      <c r="G661" s="60">
        <v>1505</v>
      </c>
      <c r="H661" s="60" t="s">
        <v>87</v>
      </c>
      <c r="I661" s="54">
        <v>0</v>
      </c>
      <c r="J661" s="55">
        <v>0</v>
      </c>
      <c r="K661" s="56">
        <v>0</v>
      </c>
      <c r="L661" s="55">
        <v>0</v>
      </c>
      <c r="M661" s="55">
        <v>0</v>
      </c>
      <c r="N661" s="55">
        <v>0</v>
      </c>
      <c r="O661" s="55">
        <v>1735.3796691000002</v>
      </c>
      <c r="P661" s="55">
        <v>0</v>
      </c>
      <c r="Q661" s="55">
        <v>0</v>
      </c>
      <c r="R661" s="55">
        <v>0</v>
      </c>
      <c r="S661" s="112">
        <f t="shared" si="30"/>
        <v>1735.3796691000002</v>
      </c>
      <c r="T661" s="51" t="s">
        <v>247</v>
      </c>
      <c r="U661" s="51">
        <v>1900</v>
      </c>
      <c r="V661" s="55">
        <v>0</v>
      </c>
      <c r="W661" s="55">
        <v>0</v>
      </c>
      <c r="X661" s="112">
        <f t="shared" si="31"/>
        <v>0</v>
      </c>
      <c r="Y661" s="55">
        <f t="shared" si="32"/>
        <v>1735.3796691000002</v>
      </c>
      <c r="Z661" s="3"/>
    </row>
    <row r="662" spans="1:26" x14ac:dyDescent="0.3">
      <c r="A662" s="60" t="s">
        <v>27</v>
      </c>
      <c r="B662" s="60" t="s">
        <v>748</v>
      </c>
      <c r="C662" s="60" t="s">
        <v>749</v>
      </c>
      <c r="D662" s="62" t="s">
        <v>750</v>
      </c>
      <c r="E662" s="60">
        <v>231023</v>
      </c>
      <c r="F662" s="60" t="s">
        <v>761</v>
      </c>
      <c r="G662" s="60">
        <v>1247</v>
      </c>
      <c r="H662" s="60" t="s">
        <v>50</v>
      </c>
      <c r="I662" s="54">
        <v>0</v>
      </c>
      <c r="J662" s="55">
        <v>6373.5762392400002</v>
      </c>
      <c r="K662" s="56">
        <v>1.0622627065400001</v>
      </c>
      <c r="L662" s="55">
        <v>0</v>
      </c>
      <c r="M662" s="55">
        <v>0</v>
      </c>
      <c r="N662" s="55">
        <v>0</v>
      </c>
      <c r="O662" s="55">
        <v>1735.3796691000002</v>
      </c>
      <c r="P662" s="55">
        <v>0</v>
      </c>
      <c r="Q662" s="55">
        <v>0</v>
      </c>
      <c r="R662" s="55">
        <v>807.91234584982919</v>
      </c>
      <c r="S662" s="112">
        <f t="shared" si="30"/>
        <v>8916.8682541898306</v>
      </c>
      <c r="T662" s="51" t="s">
        <v>81</v>
      </c>
      <c r="U662" s="51">
        <v>2033</v>
      </c>
      <c r="V662" s="55">
        <v>9602.0441116465099</v>
      </c>
      <c r="W662" s="55">
        <v>0</v>
      </c>
      <c r="X662" s="112">
        <f t="shared" si="31"/>
        <v>9602.0441116465099</v>
      </c>
      <c r="Y662" s="55">
        <f t="shared" si="32"/>
        <v>18518.912365836339</v>
      </c>
      <c r="Z662" s="3"/>
    </row>
    <row r="663" spans="1:26" x14ac:dyDescent="0.3">
      <c r="A663" s="60" t="s">
        <v>27</v>
      </c>
      <c r="B663" s="60" t="s">
        <v>748</v>
      </c>
      <c r="C663" s="60" t="s">
        <v>749</v>
      </c>
      <c r="D663" s="62" t="s">
        <v>750</v>
      </c>
      <c r="E663" s="60">
        <v>151053</v>
      </c>
      <c r="F663" s="60" t="s">
        <v>852</v>
      </c>
      <c r="G663" s="60">
        <v>1257</v>
      </c>
      <c r="H663" s="60" t="s">
        <v>87</v>
      </c>
      <c r="I663" s="54">
        <v>0</v>
      </c>
      <c r="J663" s="55">
        <v>0</v>
      </c>
      <c r="K663" s="56">
        <v>0</v>
      </c>
      <c r="L663" s="55">
        <v>0</v>
      </c>
      <c r="M663" s="55">
        <v>0</v>
      </c>
      <c r="N663" s="55">
        <v>408.92808347184086</v>
      </c>
      <c r="O663" s="55">
        <v>1735.3796691000002</v>
      </c>
      <c r="P663" s="55">
        <v>0</v>
      </c>
      <c r="Q663" s="55">
        <v>0</v>
      </c>
      <c r="R663" s="55">
        <v>0</v>
      </c>
      <c r="S663" s="112">
        <f t="shared" si="30"/>
        <v>2144.3077525718409</v>
      </c>
      <c r="T663" s="51" t="s">
        <v>807</v>
      </c>
      <c r="U663" s="51">
        <v>2022</v>
      </c>
      <c r="V663" s="55">
        <v>0</v>
      </c>
      <c r="W663" s="55">
        <v>0</v>
      </c>
      <c r="X663" s="112">
        <f t="shared" si="31"/>
        <v>0</v>
      </c>
      <c r="Y663" s="55">
        <f t="shared" si="32"/>
        <v>2144.3077525718409</v>
      </c>
      <c r="Z663" s="3"/>
    </row>
    <row r="664" spans="1:26" x14ac:dyDescent="0.3">
      <c r="A664" s="60" t="s">
        <v>27</v>
      </c>
      <c r="B664" s="60" t="s">
        <v>748</v>
      </c>
      <c r="C664" s="60" t="s">
        <v>749</v>
      </c>
      <c r="D664" s="62" t="s">
        <v>750</v>
      </c>
      <c r="E664" s="60">
        <v>141058</v>
      </c>
      <c r="F664" s="60" t="s">
        <v>853</v>
      </c>
      <c r="G664" s="60">
        <v>1335</v>
      </c>
      <c r="H664" s="60" t="s">
        <v>87</v>
      </c>
      <c r="I664" s="54">
        <v>0</v>
      </c>
      <c r="J664" s="55">
        <v>0</v>
      </c>
      <c r="K664" s="56">
        <v>0</v>
      </c>
      <c r="L664" s="55">
        <v>0</v>
      </c>
      <c r="M664" s="55">
        <v>0</v>
      </c>
      <c r="N664" s="55">
        <v>0</v>
      </c>
      <c r="O664" s="55">
        <v>1735.3796691000002</v>
      </c>
      <c r="P664" s="55">
        <v>0</v>
      </c>
      <c r="Q664" s="55">
        <v>0</v>
      </c>
      <c r="R664" s="55">
        <v>0</v>
      </c>
      <c r="S664" s="112">
        <f t="shared" si="30"/>
        <v>1735.3796691000002</v>
      </c>
      <c r="T664" s="51" t="s">
        <v>247</v>
      </c>
      <c r="U664" s="51">
        <v>1900</v>
      </c>
      <c r="V664" s="55">
        <v>0</v>
      </c>
      <c r="W664" s="55">
        <v>0</v>
      </c>
      <c r="X664" s="112">
        <f t="shared" si="31"/>
        <v>0</v>
      </c>
      <c r="Y664" s="55">
        <f t="shared" si="32"/>
        <v>1735.3796691000002</v>
      </c>
      <c r="Z664" s="3"/>
    </row>
    <row r="665" spans="1:26" x14ac:dyDescent="0.3">
      <c r="A665" s="60" t="s">
        <v>27</v>
      </c>
      <c r="B665" s="60" t="s">
        <v>748</v>
      </c>
      <c r="C665" s="60" t="s">
        <v>749</v>
      </c>
      <c r="D665" s="62" t="s">
        <v>750</v>
      </c>
      <c r="E665" s="60" t="s">
        <v>854</v>
      </c>
      <c r="F665" s="60"/>
      <c r="G665" s="60">
        <v>1247</v>
      </c>
      <c r="H665" s="60" t="s">
        <v>87</v>
      </c>
      <c r="I665" s="54">
        <v>0</v>
      </c>
      <c r="J665" s="55">
        <v>0</v>
      </c>
      <c r="K665" s="56">
        <v>0</v>
      </c>
      <c r="L665" s="55">
        <v>0</v>
      </c>
      <c r="M665" s="55">
        <v>0</v>
      </c>
      <c r="N665" s="55">
        <v>0</v>
      </c>
      <c r="O665" s="55">
        <v>1735.3796691000002</v>
      </c>
      <c r="P665" s="55">
        <v>0</v>
      </c>
      <c r="Q665" s="55">
        <v>0</v>
      </c>
      <c r="R665" s="55">
        <v>0</v>
      </c>
      <c r="S665" s="112">
        <f t="shared" si="30"/>
        <v>1735.3796691000002</v>
      </c>
      <c r="T665" s="51" t="s">
        <v>807</v>
      </c>
      <c r="U665" s="51">
        <v>2014</v>
      </c>
      <c r="V665" s="55">
        <v>0</v>
      </c>
      <c r="W665" s="55">
        <v>0</v>
      </c>
      <c r="X665" s="112">
        <f t="shared" si="31"/>
        <v>0</v>
      </c>
      <c r="Y665" s="55">
        <f t="shared" si="32"/>
        <v>1735.3796691000002</v>
      </c>
      <c r="Z665" s="3"/>
    </row>
    <row r="666" spans="1:26" x14ac:dyDescent="0.3">
      <c r="A666" s="60" t="s">
        <v>27</v>
      </c>
      <c r="B666" s="60" t="s">
        <v>748</v>
      </c>
      <c r="C666" s="60" t="s">
        <v>749</v>
      </c>
      <c r="D666" s="61" t="s">
        <v>750</v>
      </c>
      <c r="E666" s="60" t="s">
        <v>855</v>
      </c>
      <c r="F666" s="60"/>
      <c r="G666" s="60">
        <v>1247</v>
      </c>
      <c r="H666" s="60" t="s">
        <v>87</v>
      </c>
      <c r="I666" s="54">
        <v>592</v>
      </c>
      <c r="J666" s="55">
        <v>0</v>
      </c>
      <c r="K666" s="56">
        <v>0</v>
      </c>
      <c r="L666" s="55">
        <v>0</v>
      </c>
      <c r="M666" s="55">
        <v>66.484628727379103</v>
      </c>
      <c r="N666" s="55">
        <v>0</v>
      </c>
      <c r="O666" s="55">
        <v>1735.3796691000002</v>
      </c>
      <c r="P666" s="55">
        <v>0</v>
      </c>
      <c r="Q666" s="55">
        <v>0</v>
      </c>
      <c r="R666" s="55">
        <v>0</v>
      </c>
      <c r="S666" s="112">
        <f t="shared" si="30"/>
        <v>1801.8642978273792</v>
      </c>
      <c r="T666" s="51" t="s">
        <v>76</v>
      </c>
      <c r="U666" s="51">
        <v>2014</v>
      </c>
      <c r="V666" s="57">
        <v>0</v>
      </c>
      <c r="W666" s="55">
        <v>0</v>
      </c>
      <c r="X666" s="112">
        <f t="shared" si="31"/>
        <v>0</v>
      </c>
      <c r="Y666" s="55">
        <f t="shared" si="32"/>
        <v>1801.8642978273792</v>
      </c>
      <c r="Z666" s="3"/>
    </row>
    <row r="667" spans="1:26" x14ac:dyDescent="0.3">
      <c r="A667" s="60" t="s">
        <v>27</v>
      </c>
      <c r="B667" s="60">
        <v>601460</v>
      </c>
      <c r="C667" s="60" t="s">
        <v>534</v>
      </c>
      <c r="D667" s="61" t="s">
        <v>535</v>
      </c>
      <c r="E667" s="60" t="s">
        <v>856</v>
      </c>
      <c r="F667" s="60" t="s">
        <v>857</v>
      </c>
      <c r="G667" s="60">
        <v>1247</v>
      </c>
      <c r="H667" s="60" t="s">
        <v>87</v>
      </c>
      <c r="I667" s="54">
        <v>0</v>
      </c>
      <c r="J667" s="55">
        <v>0</v>
      </c>
      <c r="K667" s="56">
        <v>0</v>
      </c>
      <c r="L667" s="55">
        <v>0</v>
      </c>
      <c r="M667" s="55">
        <v>0</v>
      </c>
      <c r="N667" s="55">
        <v>0</v>
      </c>
      <c r="O667" s="55">
        <v>0</v>
      </c>
      <c r="P667" s="55">
        <v>0</v>
      </c>
      <c r="Q667" s="55">
        <v>0</v>
      </c>
      <c r="R667" s="55">
        <v>0</v>
      </c>
      <c r="S667" s="112">
        <f t="shared" si="30"/>
        <v>0</v>
      </c>
      <c r="T667" s="51" t="s">
        <v>76</v>
      </c>
      <c r="U667" s="51">
        <v>1900</v>
      </c>
      <c r="V667" s="57">
        <v>0</v>
      </c>
      <c r="W667" s="55">
        <v>0</v>
      </c>
      <c r="X667" s="112">
        <f t="shared" si="31"/>
        <v>0</v>
      </c>
      <c r="Y667" s="55">
        <f t="shared" si="32"/>
        <v>0</v>
      </c>
      <c r="Z667" s="3"/>
    </row>
    <row r="668" spans="1:26" x14ac:dyDescent="0.3">
      <c r="A668" s="60" t="s">
        <v>765</v>
      </c>
      <c r="B668" s="60">
        <v>107500</v>
      </c>
      <c r="C668" s="60" t="s">
        <v>766</v>
      </c>
      <c r="D668" s="61" t="s">
        <v>767</v>
      </c>
      <c r="E668" s="60">
        <v>151044</v>
      </c>
      <c r="F668" s="60"/>
      <c r="G668" s="60">
        <v>1212</v>
      </c>
      <c r="H668" s="60" t="s">
        <v>50</v>
      </c>
      <c r="I668" s="54">
        <v>2088</v>
      </c>
      <c r="J668" s="55">
        <v>4606.6442125200001</v>
      </c>
      <c r="K668" s="56">
        <v>0.76777403542</v>
      </c>
      <c r="L668" s="55">
        <v>0</v>
      </c>
      <c r="M668" s="55">
        <v>0</v>
      </c>
      <c r="N668" s="55">
        <v>0</v>
      </c>
      <c r="O668" s="55">
        <v>1735.3796691000002</v>
      </c>
      <c r="P668" s="55">
        <v>0</v>
      </c>
      <c r="Q668" s="55">
        <v>0</v>
      </c>
      <c r="R668" s="55">
        <v>301.5744051056285</v>
      </c>
      <c r="S668" s="112">
        <f t="shared" si="30"/>
        <v>6643.5982867256289</v>
      </c>
      <c r="T668" s="51" t="s">
        <v>81</v>
      </c>
      <c r="U668" s="51">
        <v>2025</v>
      </c>
      <c r="V668" s="57">
        <v>3584.2139999999999</v>
      </c>
      <c r="W668" s="55">
        <v>0</v>
      </c>
      <c r="X668" s="112">
        <f t="shared" si="31"/>
        <v>3584.2139999999999</v>
      </c>
      <c r="Y668" s="55">
        <f t="shared" si="32"/>
        <v>10227.812286725628</v>
      </c>
      <c r="Z668" s="3"/>
    </row>
    <row r="669" spans="1:26" x14ac:dyDescent="0.3">
      <c r="A669" s="60" t="s">
        <v>765</v>
      </c>
      <c r="B669" s="60">
        <v>107500</v>
      </c>
      <c r="C669" s="60" t="s">
        <v>766</v>
      </c>
      <c r="D669" s="61" t="s">
        <v>767</v>
      </c>
      <c r="E669" s="60">
        <v>181018</v>
      </c>
      <c r="F669" s="60" t="s">
        <v>768</v>
      </c>
      <c r="G669" s="60">
        <v>3007</v>
      </c>
      <c r="H669" s="60" t="s">
        <v>87</v>
      </c>
      <c r="I669" s="54">
        <v>0</v>
      </c>
      <c r="J669" s="55">
        <v>0</v>
      </c>
      <c r="K669" s="56">
        <v>0</v>
      </c>
      <c r="L669" s="55">
        <v>0</v>
      </c>
      <c r="M669" s="55">
        <v>0</v>
      </c>
      <c r="N669" s="55">
        <v>0</v>
      </c>
      <c r="O669" s="55">
        <v>532.183098524</v>
      </c>
      <c r="P669" s="55">
        <v>0</v>
      </c>
      <c r="Q669" s="55">
        <v>0</v>
      </c>
      <c r="R669" s="55">
        <v>0</v>
      </c>
      <c r="S669" s="112">
        <f t="shared" si="30"/>
        <v>532.183098524</v>
      </c>
      <c r="T669" s="51" t="s">
        <v>247</v>
      </c>
      <c r="U669" s="51">
        <v>1900</v>
      </c>
      <c r="V669" s="57">
        <v>0</v>
      </c>
      <c r="W669" s="55">
        <v>0</v>
      </c>
      <c r="X669" s="112">
        <f t="shared" si="31"/>
        <v>0</v>
      </c>
      <c r="Y669" s="55">
        <f t="shared" si="32"/>
        <v>532.183098524</v>
      </c>
      <c r="Z669" s="3"/>
    </row>
    <row r="670" spans="1:26" x14ac:dyDescent="0.3">
      <c r="A670" s="60" t="s">
        <v>765</v>
      </c>
      <c r="B670" s="60">
        <v>107500</v>
      </c>
      <c r="C670" s="60" t="s">
        <v>766</v>
      </c>
      <c r="D670" s="61" t="s">
        <v>767</v>
      </c>
      <c r="E670" s="60">
        <v>231000</v>
      </c>
      <c r="F670" s="60"/>
      <c r="G670" s="60">
        <v>1340</v>
      </c>
      <c r="H670" s="60" t="s">
        <v>87</v>
      </c>
      <c r="I670" s="54">
        <v>0</v>
      </c>
      <c r="J670" s="55">
        <v>0</v>
      </c>
      <c r="K670" s="56">
        <v>0</v>
      </c>
      <c r="L670" s="55">
        <v>0</v>
      </c>
      <c r="M670" s="55">
        <v>1523.2154067780777</v>
      </c>
      <c r="N670" s="55">
        <v>1636.5138370826396</v>
      </c>
      <c r="O670" s="55">
        <v>1735.3796691000002</v>
      </c>
      <c r="P670" s="55">
        <v>0</v>
      </c>
      <c r="Q670" s="55">
        <v>0</v>
      </c>
      <c r="R670" s="55">
        <v>560.44105344999082</v>
      </c>
      <c r="S670" s="112">
        <f t="shared" si="30"/>
        <v>5455.5499664107083</v>
      </c>
      <c r="T670" s="51" t="s">
        <v>81</v>
      </c>
      <c r="U670" s="51">
        <v>2033</v>
      </c>
      <c r="V670" s="57">
        <v>6660.8460000000005</v>
      </c>
      <c r="W670" s="55">
        <v>6.4417924005151326</v>
      </c>
      <c r="X670" s="112">
        <f t="shared" si="31"/>
        <v>6667.2877924005152</v>
      </c>
      <c r="Y670" s="55">
        <f t="shared" si="32"/>
        <v>12122.837758811223</v>
      </c>
      <c r="Z670" s="3"/>
    </row>
    <row r="671" spans="1:26" x14ac:dyDescent="0.3">
      <c r="A671" s="60" t="s">
        <v>765</v>
      </c>
      <c r="B671" s="60" t="s">
        <v>769</v>
      </c>
      <c r="C671" s="60" t="s">
        <v>770</v>
      </c>
      <c r="D671" s="62" t="s">
        <v>771</v>
      </c>
      <c r="E671" s="60">
        <v>191045</v>
      </c>
      <c r="F671" s="60"/>
      <c r="G671" s="60">
        <v>1340</v>
      </c>
      <c r="H671" s="60" t="s">
        <v>87</v>
      </c>
      <c r="I671" s="54">
        <v>0</v>
      </c>
      <c r="J671" s="55">
        <v>0</v>
      </c>
      <c r="K671" s="56">
        <v>0</v>
      </c>
      <c r="L671" s="55">
        <v>0</v>
      </c>
      <c r="M671" s="55">
        <v>2384.6317384323697</v>
      </c>
      <c r="N671" s="55">
        <v>569.51222785391417</v>
      </c>
      <c r="O671" s="55">
        <v>1735.3796691000002</v>
      </c>
      <c r="P671" s="55">
        <v>0</v>
      </c>
      <c r="Q671" s="55">
        <v>0</v>
      </c>
      <c r="R671" s="55">
        <v>0</v>
      </c>
      <c r="S671" s="112">
        <f t="shared" si="30"/>
        <v>4689.5236353862838</v>
      </c>
      <c r="T671" s="51" t="s">
        <v>76</v>
      </c>
      <c r="U671" s="51">
        <v>2030</v>
      </c>
      <c r="V671" s="57">
        <v>0</v>
      </c>
      <c r="W671" s="55">
        <v>128.21191753097389</v>
      </c>
      <c r="X671" s="112">
        <f t="shared" si="31"/>
        <v>128.21191753097389</v>
      </c>
      <c r="Y671" s="55">
        <f t="shared" si="32"/>
        <v>4817.7355529172573</v>
      </c>
      <c r="Z671" s="3"/>
    </row>
    <row r="672" spans="1:26" x14ac:dyDescent="0.3">
      <c r="A672" s="60" t="s">
        <v>765</v>
      </c>
      <c r="B672" s="60" t="s">
        <v>769</v>
      </c>
      <c r="C672" s="60" t="s">
        <v>770</v>
      </c>
      <c r="D672" s="62" t="s">
        <v>771</v>
      </c>
      <c r="E672" s="60">
        <v>121060</v>
      </c>
      <c r="F672" s="60"/>
      <c r="G672" s="60">
        <v>1302</v>
      </c>
      <c r="H672" s="60" t="s">
        <v>87</v>
      </c>
      <c r="I672" s="54">
        <v>0</v>
      </c>
      <c r="J672" s="55">
        <v>0</v>
      </c>
      <c r="K672" s="56">
        <v>0</v>
      </c>
      <c r="L672" s="55">
        <v>0</v>
      </c>
      <c r="M672" s="55">
        <v>5214.6678709864318</v>
      </c>
      <c r="N672" s="55">
        <v>212.31185359758001</v>
      </c>
      <c r="O672" s="55">
        <v>532.183098524</v>
      </c>
      <c r="P672" s="55">
        <v>117.91133749933199</v>
      </c>
      <c r="Q672" s="55">
        <v>137.81</v>
      </c>
      <c r="R672" s="55">
        <v>0</v>
      </c>
      <c r="S672" s="112">
        <f t="shared" si="30"/>
        <v>6214.8841606073447</v>
      </c>
      <c r="T672" s="51" t="s">
        <v>247</v>
      </c>
      <c r="U672" s="51">
        <v>1900</v>
      </c>
      <c r="V672" s="55">
        <v>0</v>
      </c>
      <c r="W672" s="55">
        <v>0</v>
      </c>
      <c r="X672" s="112">
        <f t="shared" si="31"/>
        <v>0</v>
      </c>
      <c r="Y672" s="55">
        <f t="shared" si="32"/>
        <v>6214.8841606073447</v>
      </c>
      <c r="Z672" s="3"/>
    </row>
    <row r="673" spans="1:26" x14ac:dyDescent="0.3">
      <c r="A673" s="60" t="s">
        <v>765</v>
      </c>
      <c r="B673" s="60" t="s">
        <v>769</v>
      </c>
      <c r="C673" s="60" t="s">
        <v>770</v>
      </c>
      <c r="D673" s="62" t="s">
        <v>771</v>
      </c>
      <c r="E673" s="60">
        <v>211036</v>
      </c>
      <c r="F673" s="60"/>
      <c r="G673" s="60">
        <v>1226</v>
      </c>
      <c r="H673" s="60" t="s">
        <v>50</v>
      </c>
      <c r="I673" s="54">
        <v>2896</v>
      </c>
      <c r="J673" s="55">
        <v>7572.5658287999986</v>
      </c>
      <c r="K673" s="56">
        <v>1.2620943047999997</v>
      </c>
      <c r="L673" s="55">
        <v>0</v>
      </c>
      <c r="M673" s="55">
        <v>0</v>
      </c>
      <c r="N673" s="55">
        <v>0</v>
      </c>
      <c r="O673" s="55">
        <v>1735.3796691000002</v>
      </c>
      <c r="P673" s="55">
        <v>0</v>
      </c>
      <c r="Q673" s="55">
        <v>219.92</v>
      </c>
      <c r="R673" s="55">
        <v>375.98546596574886</v>
      </c>
      <c r="S673" s="112">
        <f t="shared" si="30"/>
        <v>9903.8509638657488</v>
      </c>
      <c r="T673" s="51" t="s">
        <v>81</v>
      </c>
      <c r="U673" s="51">
        <v>2032</v>
      </c>
      <c r="V673" s="55">
        <v>4468.59</v>
      </c>
      <c r="W673" s="55">
        <v>325.01195103677355</v>
      </c>
      <c r="X673" s="112">
        <f t="shared" si="31"/>
        <v>4793.6019510367732</v>
      </c>
      <c r="Y673" s="55">
        <f t="shared" si="32"/>
        <v>14697.452914902522</v>
      </c>
      <c r="Z673" s="3"/>
    </row>
    <row r="674" spans="1:26" x14ac:dyDescent="0.3">
      <c r="A674" s="60" t="s">
        <v>765</v>
      </c>
      <c r="B674" s="60" t="s">
        <v>769</v>
      </c>
      <c r="C674" s="60" t="s">
        <v>770</v>
      </c>
      <c r="D674" s="62" t="s">
        <v>771</v>
      </c>
      <c r="E674" s="60">
        <v>231037</v>
      </c>
      <c r="F674" s="60"/>
      <c r="G674" s="60">
        <v>1204</v>
      </c>
      <c r="H674" s="60" t="s">
        <v>50</v>
      </c>
      <c r="I674" s="54">
        <v>4017</v>
      </c>
      <c r="J674" s="55">
        <v>6878.4139611600003</v>
      </c>
      <c r="K674" s="56">
        <v>1.1464023268600001</v>
      </c>
      <c r="L674" s="55">
        <v>0</v>
      </c>
      <c r="M674" s="55">
        <v>0</v>
      </c>
      <c r="N674" s="55">
        <v>0</v>
      </c>
      <c r="O674" s="55">
        <v>1735.3796691000002</v>
      </c>
      <c r="P674" s="55">
        <v>0</v>
      </c>
      <c r="Q674" s="55">
        <v>984.52</v>
      </c>
      <c r="R674" s="55">
        <v>282.18560755756903</v>
      </c>
      <c r="S674" s="112">
        <f t="shared" si="30"/>
        <v>9880.4992378175702</v>
      </c>
      <c r="T674" s="51" t="s">
        <v>81</v>
      </c>
      <c r="U674" s="51">
        <v>2033</v>
      </c>
      <c r="V674" s="55">
        <v>3353.7780000000002</v>
      </c>
      <c r="W674" s="55">
        <v>1502.4470032716108</v>
      </c>
      <c r="X674" s="112">
        <f t="shared" si="31"/>
        <v>4856.2250032716111</v>
      </c>
      <c r="Y674" s="55">
        <f t="shared" si="32"/>
        <v>14736.724241089181</v>
      </c>
      <c r="Z674" s="3"/>
    </row>
    <row r="675" spans="1:26" x14ac:dyDescent="0.3">
      <c r="A675" s="60" t="s">
        <v>765</v>
      </c>
      <c r="B675" s="60">
        <v>107500</v>
      </c>
      <c r="C675" s="60" t="s">
        <v>766</v>
      </c>
      <c r="D675" s="62" t="s">
        <v>384</v>
      </c>
      <c r="E675" s="60" t="s">
        <v>385</v>
      </c>
      <c r="F675" s="60" t="s">
        <v>386</v>
      </c>
      <c r="G675" s="60">
        <v>3007</v>
      </c>
      <c r="H675" s="60" t="s">
        <v>87</v>
      </c>
      <c r="I675" s="54">
        <v>0</v>
      </c>
      <c r="J675" s="55">
        <v>0</v>
      </c>
      <c r="K675" s="56">
        <v>0</v>
      </c>
      <c r="L675" s="55">
        <v>0</v>
      </c>
      <c r="M675" s="55">
        <v>0</v>
      </c>
      <c r="N675" s="55">
        <v>0</v>
      </c>
      <c r="O675" s="55">
        <v>532.183098524</v>
      </c>
      <c r="P675" s="55">
        <v>0</v>
      </c>
      <c r="Q675" s="55">
        <v>0</v>
      </c>
      <c r="R675" s="55">
        <v>0</v>
      </c>
      <c r="S675" s="112">
        <f t="shared" si="30"/>
        <v>532.183098524</v>
      </c>
      <c r="T675" s="51" t="s">
        <v>247</v>
      </c>
      <c r="U675" s="51">
        <v>1900</v>
      </c>
      <c r="V675" s="55">
        <v>0</v>
      </c>
      <c r="W675" s="55">
        <v>0</v>
      </c>
      <c r="X675" s="112">
        <f t="shared" si="31"/>
        <v>0</v>
      </c>
      <c r="Y675" s="55">
        <f t="shared" si="32"/>
        <v>532.183098524</v>
      </c>
      <c r="Z675" s="3"/>
    </row>
    <row r="676" spans="1:26" x14ac:dyDescent="0.3">
      <c r="A676" s="60" t="s">
        <v>765</v>
      </c>
      <c r="B676" s="60">
        <v>107500</v>
      </c>
      <c r="C676" s="60" t="s">
        <v>766</v>
      </c>
      <c r="D676" s="62" t="s">
        <v>384</v>
      </c>
      <c r="E676" s="60" t="s">
        <v>387</v>
      </c>
      <c r="F676" s="60" t="s">
        <v>388</v>
      </c>
      <c r="G676" s="60">
        <v>3007</v>
      </c>
      <c r="H676" s="60" t="s">
        <v>87</v>
      </c>
      <c r="I676" s="54">
        <v>0</v>
      </c>
      <c r="J676" s="55">
        <v>0</v>
      </c>
      <c r="K676" s="56">
        <v>0</v>
      </c>
      <c r="L676" s="55">
        <v>0</v>
      </c>
      <c r="M676" s="55">
        <v>0</v>
      </c>
      <c r="N676" s="55">
        <v>0</v>
      </c>
      <c r="O676" s="55">
        <v>532.183098524</v>
      </c>
      <c r="P676" s="55">
        <v>0</v>
      </c>
      <c r="Q676" s="55">
        <v>0</v>
      </c>
      <c r="R676" s="55">
        <v>0</v>
      </c>
      <c r="S676" s="112">
        <f t="shared" si="30"/>
        <v>532.183098524</v>
      </c>
      <c r="T676" s="51" t="s">
        <v>247</v>
      </c>
      <c r="U676" s="51">
        <v>1900</v>
      </c>
      <c r="V676" s="55">
        <v>0</v>
      </c>
      <c r="W676" s="55">
        <v>0</v>
      </c>
      <c r="X676" s="112">
        <f t="shared" si="31"/>
        <v>0</v>
      </c>
      <c r="Y676" s="55">
        <f t="shared" si="32"/>
        <v>532.183098524</v>
      </c>
      <c r="Z676" s="3"/>
    </row>
    <row r="677" spans="1:26" x14ac:dyDescent="0.3">
      <c r="A677" s="60" t="s">
        <v>765</v>
      </c>
      <c r="B677" s="60">
        <v>107500</v>
      </c>
      <c r="C677" s="60" t="s">
        <v>766</v>
      </c>
      <c r="D677" s="61" t="s">
        <v>384</v>
      </c>
      <c r="E677" s="60" t="s">
        <v>813</v>
      </c>
      <c r="F677" s="60" t="s">
        <v>229</v>
      </c>
      <c r="G677" s="60">
        <v>3007</v>
      </c>
      <c r="H677" s="60" t="s">
        <v>87</v>
      </c>
      <c r="I677" s="54">
        <v>0</v>
      </c>
      <c r="J677" s="55">
        <v>0</v>
      </c>
      <c r="K677" s="56">
        <v>0</v>
      </c>
      <c r="L677" s="55">
        <v>0</v>
      </c>
      <c r="M677" s="55">
        <v>0</v>
      </c>
      <c r="N677" s="55">
        <v>0</v>
      </c>
      <c r="O677" s="55">
        <v>532.183098524</v>
      </c>
      <c r="P677" s="55">
        <v>0</v>
      </c>
      <c r="Q677" s="55">
        <v>0</v>
      </c>
      <c r="R677" s="55">
        <v>0</v>
      </c>
      <c r="S677" s="112">
        <f t="shared" si="30"/>
        <v>532.183098524</v>
      </c>
      <c r="T677" s="51" t="s">
        <v>247</v>
      </c>
      <c r="U677" s="51">
        <v>1900</v>
      </c>
      <c r="V677" s="55">
        <v>0</v>
      </c>
      <c r="W677" s="55">
        <v>0</v>
      </c>
      <c r="X677" s="112">
        <f t="shared" si="31"/>
        <v>0</v>
      </c>
      <c r="Y677" s="55">
        <f t="shared" si="32"/>
        <v>532.183098524</v>
      </c>
      <c r="Z677" s="3"/>
    </row>
    <row r="678" spans="1:26" x14ac:dyDescent="0.3">
      <c r="A678" s="60" t="s">
        <v>765</v>
      </c>
      <c r="B678" s="60">
        <v>107500</v>
      </c>
      <c r="C678" s="60" t="s">
        <v>766</v>
      </c>
      <c r="D678" s="61" t="s">
        <v>384</v>
      </c>
      <c r="E678" s="60">
        <v>121061</v>
      </c>
      <c r="F678" s="60" t="s">
        <v>858</v>
      </c>
      <c r="G678" s="60">
        <v>3007</v>
      </c>
      <c r="H678" s="60" t="s">
        <v>87</v>
      </c>
      <c r="I678" s="54">
        <v>0</v>
      </c>
      <c r="J678" s="55">
        <v>0</v>
      </c>
      <c r="K678" s="56">
        <v>0</v>
      </c>
      <c r="L678" s="55">
        <v>0</v>
      </c>
      <c r="M678" s="55">
        <v>0</v>
      </c>
      <c r="N678" s="55">
        <v>0</v>
      </c>
      <c r="O678" s="55">
        <v>532.183098524</v>
      </c>
      <c r="P678" s="55">
        <v>0</v>
      </c>
      <c r="Q678" s="55">
        <v>0</v>
      </c>
      <c r="R678" s="55">
        <v>0</v>
      </c>
      <c r="S678" s="112">
        <f t="shared" si="30"/>
        <v>532.183098524</v>
      </c>
      <c r="T678" s="51" t="s">
        <v>247</v>
      </c>
      <c r="U678" s="51">
        <v>1900</v>
      </c>
      <c r="V678" s="55">
        <v>0</v>
      </c>
      <c r="W678" s="55">
        <v>0</v>
      </c>
      <c r="X678" s="112">
        <f t="shared" si="31"/>
        <v>0</v>
      </c>
      <c r="Y678" s="55">
        <f t="shared" si="32"/>
        <v>532.183098524</v>
      </c>
      <c r="Z678" s="3"/>
    </row>
    <row r="679" spans="1:26" x14ac:dyDescent="0.3">
      <c r="A679" s="60" t="s">
        <v>765</v>
      </c>
      <c r="B679" s="60" t="s">
        <v>769</v>
      </c>
      <c r="C679" s="60" t="s">
        <v>770</v>
      </c>
      <c r="D679" s="62" t="s">
        <v>771</v>
      </c>
      <c r="E679" s="60">
        <v>121059</v>
      </c>
      <c r="F679" s="60"/>
      <c r="G679" s="60">
        <v>1247</v>
      </c>
      <c r="H679" s="60" t="s">
        <v>87</v>
      </c>
      <c r="I679" s="54">
        <v>0</v>
      </c>
      <c r="J679" s="55">
        <v>0</v>
      </c>
      <c r="K679" s="56">
        <v>0</v>
      </c>
      <c r="L679" s="55">
        <v>0</v>
      </c>
      <c r="M679" s="55">
        <v>4083.4702697066505</v>
      </c>
      <c r="N679" s="55">
        <v>84.025212673110701</v>
      </c>
      <c r="O679" s="55">
        <v>1735.3796691000002</v>
      </c>
      <c r="P679" s="55">
        <v>403.80595034017801</v>
      </c>
      <c r="Q679" s="55">
        <v>137.81</v>
      </c>
      <c r="R679" s="55">
        <v>0</v>
      </c>
      <c r="S679" s="112">
        <f t="shared" si="30"/>
        <v>6444.4911018199409</v>
      </c>
      <c r="T679" s="51" t="s">
        <v>247</v>
      </c>
      <c r="U679" s="51">
        <v>1900</v>
      </c>
      <c r="V679" s="55">
        <v>0</v>
      </c>
      <c r="W679" s="55">
        <v>0</v>
      </c>
      <c r="X679" s="112">
        <f t="shared" si="31"/>
        <v>0</v>
      </c>
      <c r="Y679" s="55">
        <f t="shared" si="32"/>
        <v>6444.4911018199409</v>
      </c>
      <c r="Z679" s="3"/>
    </row>
    <row r="680" spans="1:26" x14ac:dyDescent="0.3">
      <c r="A680" s="60" t="s">
        <v>21</v>
      </c>
      <c r="B680" s="60">
        <v>904400</v>
      </c>
      <c r="C680" s="60" t="s">
        <v>102</v>
      </c>
      <c r="D680" s="62" t="s">
        <v>103</v>
      </c>
      <c r="E680" s="60">
        <v>141060</v>
      </c>
      <c r="F680" s="60"/>
      <c r="G680" s="60">
        <v>1226</v>
      </c>
      <c r="H680" s="60" t="s">
        <v>50</v>
      </c>
      <c r="I680" s="54">
        <v>1684</v>
      </c>
      <c r="J680" s="55">
        <v>7572.5658287999986</v>
      </c>
      <c r="K680" s="56">
        <v>1.2620943047999997</v>
      </c>
      <c r="L680" s="55">
        <v>0</v>
      </c>
      <c r="M680" s="55">
        <v>0</v>
      </c>
      <c r="N680" s="55">
        <v>0</v>
      </c>
      <c r="O680" s="55">
        <v>1735.3796691000002</v>
      </c>
      <c r="P680" s="55">
        <v>0</v>
      </c>
      <c r="Q680" s="55">
        <v>32.72</v>
      </c>
      <c r="R680" s="55">
        <v>0</v>
      </c>
      <c r="S680" s="112">
        <f t="shared" si="30"/>
        <v>9340.6654978999995</v>
      </c>
      <c r="T680" s="51" t="s">
        <v>76</v>
      </c>
      <c r="U680" s="51">
        <v>2019</v>
      </c>
      <c r="V680" s="55">
        <v>0</v>
      </c>
      <c r="W680" s="55">
        <v>0</v>
      </c>
      <c r="X680" s="112">
        <f t="shared" si="31"/>
        <v>0</v>
      </c>
      <c r="Y680" s="55">
        <f t="shared" si="32"/>
        <v>9340.6654978999995</v>
      </c>
      <c r="Z680" s="3"/>
    </row>
    <row r="681" spans="1:26" x14ac:dyDescent="0.3">
      <c r="A681" s="60" t="s">
        <v>21</v>
      </c>
      <c r="B681" s="60">
        <v>904400</v>
      </c>
      <c r="C681" s="60" t="s">
        <v>102</v>
      </c>
      <c r="D681" s="62" t="s">
        <v>103</v>
      </c>
      <c r="E681" s="60">
        <v>191052</v>
      </c>
      <c r="F681" s="60"/>
      <c r="G681" s="60">
        <v>1202</v>
      </c>
      <c r="H681" s="60" t="s">
        <v>50</v>
      </c>
      <c r="I681" s="54">
        <v>7647</v>
      </c>
      <c r="J681" s="55">
        <v>4606.6442125200001</v>
      </c>
      <c r="K681" s="56">
        <v>0.76777403542</v>
      </c>
      <c r="L681" s="55">
        <v>1264.52383633674</v>
      </c>
      <c r="M681" s="55">
        <v>0</v>
      </c>
      <c r="N681" s="55">
        <v>0</v>
      </c>
      <c r="O681" s="55">
        <v>1735.3796691000002</v>
      </c>
      <c r="P681" s="55">
        <v>0</v>
      </c>
      <c r="Q681" s="55">
        <v>32.72</v>
      </c>
      <c r="R681" s="55">
        <v>545.76844990010795</v>
      </c>
      <c r="S681" s="112">
        <f t="shared" si="30"/>
        <v>8185.0361678568479</v>
      </c>
      <c r="T681" s="51" t="s">
        <v>81</v>
      </c>
      <c r="U681" s="51">
        <v>2025</v>
      </c>
      <c r="V681" s="55">
        <v>6486.4620000000004</v>
      </c>
      <c r="W681" s="55">
        <v>0</v>
      </c>
      <c r="X681" s="112">
        <f t="shared" si="31"/>
        <v>6486.4620000000004</v>
      </c>
      <c r="Y681" s="55">
        <f t="shared" si="32"/>
        <v>14671.498167856847</v>
      </c>
      <c r="Z681" s="3"/>
    </row>
    <row r="682" spans="1:26" x14ac:dyDescent="0.3">
      <c r="A682" s="60" t="s">
        <v>21</v>
      </c>
      <c r="B682" s="60">
        <v>904400</v>
      </c>
      <c r="C682" s="60" t="s">
        <v>102</v>
      </c>
      <c r="D682" s="62" t="s">
        <v>103</v>
      </c>
      <c r="E682" s="60">
        <v>201009</v>
      </c>
      <c r="F682" s="60"/>
      <c r="G682" s="60">
        <v>1226</v>
      </c>
      <c r="H682" s="60" t="s">
        <v>50</v>
      </c>
      <c r="I682" s="54">
        <v>14422</v>
      </c>
      <c r="J682" s="55">
        <v>7572.5658287999986</v>
      </c>
      <c r="K682" s="56">
        <v>1.2620943047999997</v>
      </c>
      <c r="L682" s="55">
        <v>10629.358235025598</v>
      </c>
      <c r="M682" s="55">
        <v>0</v>
      </c>
      <c r="N682" s="55">
        <v>0</v>
      </c>
      <c r="O682" s="55">
        <v>1735.3796691000002</v>
      </c>
      <c r="P682" s="55">
        <v>342.57524414480463</v>
      </c>
      <c r="Q682" s="55">
        <v>32.72</v>
      </c>
      <c r="R682" s="55">
        <v>664.19732140987696</v>
      </c>
      <c r="S682" s="112">
        <f t="shared" si="30"/>
        <v>20976.796298480276</v>
      </c>
      <c r="T682" s="51" t="s">
        <v>81</v>
      </c>
      <c r="U682" s="51">
        <v>2025</v>
      </c>
      <c r="V682" s="55">
        <v>7893.9900000000007</v>
      </c>
      <c r="W682" s="55">
        <v>0</v>
      </c>
      <c r="X682" s="112">
        <f t="shared" si="31"/>
        <v>7893.9900000000007</v>
      </c>
      <c r="Y682" s="55">
        <f t="shared" si="32"/>
        <v>28870.786298480278</v>
      </c>
      <c r="Z682" s="3"/>
    </row>
    <row r="683" spans="1:26" x14ac:dyDescent="0.3">
      <c r="A683" s="60" t="s">
        <v>21</v>
      </c>
      <c r="B683" s="60">
        <v>904400</v>
      </c>
      <c r="C683" s="60" t="s">
        <v>102</v>
      </c>
      <c r="D683" s="62" t="s">
        <v>103</v>
      </c>
      <c r="E683" s="60">
        <v>201010</v>
      </c>
      <c r="F683" s="60"/>
      <c r="G683" s="60">
        <v>1226</v>
      </c>
      <c r="H683" s="60" t="s">
        <v>50</v>
      </c>
      <c r="I683" s="54">
        <v>8766</v>
      </c>
      <c r="J683" s="55">
        <v>7572.5658287999986</v>
      </c>
      <c r="K683" s="56">
        <v>1.2620943047999997</v>
      </c>
      <c r="L683" s="55">
        <v>3490.9528470767991</v>
      </c>
      <c r="M683" s="55">
        <v>0</v>
      </c>
      <c r="N683" s="55">
        <v>0</v>
      </c>
      <c r="O683" s="55">
        <v>1735.3796691000002</v>
      </c>
      <c r="P683" s="55">
        <v>0</v>
      </c>
      <c r="Q683" s="55">
        <v>32.72</v>
      </c>
      <c r="R683" s="55">
        <v>664.19732140987696</v>
      </c>
      <c r="S683" s="112">
        <f t="shared" si="30"/>
        <v>13495.815666386676</v>
      </c>
      <c r="T683" s="51" t="s">
        <v>81</v>
      </c>
      <c r="U683" s="51">
        <v>2025</v>
      </c>
      <c r="V683" s="55">
        <v>7893.9900000000007</v>
      </c>
      <c r="W683" s="55">
        <v>0</v>
      </c>
      <c r="X683" s="112">
        <f t="shared" si="31"/>
        <v>7893.9900000000007</v>
      </c>
      <c r="Y683" s="55">
        <f t="shared" si="32"/>
        <v>21389.805666386677</v>
      </c>
      <c r="Z683" s="3"/>
    </row>
    <row r="684" spans="1:26" x14ac:dyDescent="0.3">
      <c r="A684" s="60" t="s">
        <v>21</v>
      </c>
      <c r="B684" s="60">
        <v>904400</v>
      </c>
      <c r="C684" s="60" t="s">
        <v>102</v>
      </c>
      <c r="D684" s="62" t="s">
        <v>103</v>
      </c>
      <c r="E684" s="60">
        <v>221017</v>
      </c>
      <c r="F684" s="60"/>
      <c r="G684" s="60">
        <v>1226</v>
      </c>
      <c r="H684" s="60" t="s">
        <v>50</v>
      </c>
      <c r="I684" s="54">
        <v>17711</v>
      </c>
      <c r="J684" s="55">
        <v>7572.5658287999986</v>
      </c>
      <c r="K684" s="56">
        <v>1.2620943047999997</v>
      </c>
      <c r="L684" s="55">
        <v>14780.386403512797</v>
      </c>
      <c r="M684" s="55">
        <v>0</v>
      </c>
      <c r="N684" s="55">
        <v>0</v>
      </c>
      <c r="O684" s="55">
        <v>1735.3796691000002</v>
      </c>
      <c r="P684" s="55">
        <v>0</v>
      </c>
      <c r="Q684" s="55">
        <v>97.49</v>
      </c>
      <c r="R684" s="55">
        <v>1725.1785243174618</v>
      </c>
      <c r="S684" s="112">
        <f t="shared" si="30"/>
        <v>25911.000425730257</v>
      </c>
      <c r="T684" s="51" t="s">
        <v>81</v>
      </c>
      <c r="U684" s="51">
        <v>2028</v>
      </c>
      <c r="V684" s="55">
        <v>20503.759320000001</v>
      </c>
      <c r="W684" s="55">
        <v>299.16103234752001</v>
      </c>
      <c r="X684" s="112">
        <f t="shared" si="31"/>
        <v>20802.920352347523</v>
      </c>
      <c r="Y684" s="55">
        <f t="shared" si="32"/>
        <v>46713.92077807778</v>
      </c>
      <c r="Z684" s="3"/>
    </row>
    <row r="685" spans="1:26" x14ac:dyDescent="0.3">
      <c r="A685" s="60" t="s">
        <v>21</v>
      </c>
      <c r="B685" s="60">
        <v>904400</v>
      </c>
      <c r="C685" s="60" t="s">
        <v>102</v>
      </c>
      <c r="D685" s="62" t="s">
        <v>103</v>
      </c>
      <c r="E685" s="60">
        <v>221018</v>
      </c>
      <c r="F685" s="60"/>
      <c r="G685" s="60">
        <v>1226</v>
      </c>
      <c r="H685" s="60" t="s">
        <v>50</v>
      </c>
      <c r="I685" s="54">
        <v>8022</v>
      </c>
      <c r="J685" s="55">
        <v>7572.5658287999986</v>
      </c>
      <c r="K685" s="56">
        <v>1.2620943047999997</v>
      </c>
      <c r="L685" s="55">
        <v>2551.9546843055996</v>
      </c>
      <c r="M685" s="55">
        <v>0</v>
      </c>
      <c r="N685" s="55">
        <v>0</v>
      </c>
      <c r="O685" s="55">
        <v>1735.3796691000002</v>
      </c>
      <c r="P685" s="55">
        <v>0</v>
      </c>
      <c r="Q685" s="55">
        <v>277.36</v>
      </c>
      <c r="R685" s="55">
        <v>741.22849004676198</v>
      </c>
      <c r="S685" s="112">
        <f t="shared" si="30"/>
        <v>12878.488672252361</v>
      </c>
      <c r="T685" s="51" t="s">
        <v>81</v>
      </c>
      <c r="U685" s="51">
        <v>2028</v>
      </c>
      <c r="V685" s="55">
        <v>8809.5059999999994</v>
      </c>
      <c r="W685" s="55">
        <v>299.16103234752001</v>
      </c>
      <c r="X685" s="112">
        <f t="shared" si="31"/>
        <v>9108.6670323475191</v>
      </c>
      <c r="Y685" s="55">
        <f t="shared" si="32"/>
        <v>21987.155704599878</v>
      </c>
      <c r="Z685" s="3"/>
    </row>
    <row r="686" spans="1:26" x14ac:dyDescent="0.3">
      <c r="A686" s="60" t="s">
        <v>21</v>
      </c>
      <c r="B686" s="60">
        <v>904150</v>
      </c>
      <c r="C686" s="60" t="s">
        <v>96</v>
      </c>
      <c r="D686" s="62" t="s">
        <v>97</v>
      </c>
      <c r="E686" s="60">
        <v>111051</v>
      </c>
      <c r="F686" s="60"/>
      <c r="G686" s="60">
        <v>1020</v>
      </c>
      <c r="H686" s="60" t="s">
        <v>87</v>
      </c>
      <c r="I686" s="54">
        <v>0</v>
      </c>
      <c r="J686" s="55">
        <v>0</v>
      </c>
      <c r="K686" s="56">
        <v>0</v>
      </c>
      <c r="L686" s="55">
        <v>0</v>
      </c>
      <c r="M686" s="55">
        <v>0</v>
      </c>
      <c r="N686" s="55">
        <v>0</v>
      </c>
      <c r="O686" s="55">
        <v>1735.3796691000002</v>
      </c>
      <c r="P686" s="55">
        <v>0</v>
      </c>
      <c r="Q686" s="55">
        <v>0</v>
      </c>
      <c r="R686" s="55">
        <v>0</v>
      </c>
      <c r="S686" s="112">
        <f t="shared" si="30"/>
        <v>1735.3796691000002</v>
      </c>
      <c r="T686" s="51" t="s">
        <v>599</v>
      </c>
      <c r="U686" s="51"/>
      <c r="V686" s="55">
        <v>0</v>
      </c>
      <c r="W686" s="55">
        <v>0</v>
      </c>
      <c r="X686" s="112">
        <f t="shared" si="31"/>
        <v>0</v>
      </c>
      <c r="Y686" s="55">
        <f t="shared" si="32"/>
        <v>1735.3796691000002</v>
      </c>
      <c r="Z686" s="3"/>
    </row>
    <row r="687" spans="1:26" x14ac:dyDescent="0.3">
      <c r="A687" s="60" t="s">
        <v>21</v>
      </c>
      <c r="B687" s="60">
        <v>904150</v>
      </c>
      <c r="C687" s="60" t="s">
        <v>96</v>
      </c>
      <c r="D687" s="62" t="s">
        <v>97</v>
      </c>
      <c r="E687" s="60">
        <v>111053</v>
      </c>
      <c r="F687" s="60"/>
      <c r="G687" s="60">
        <v>1020</v>
      </c>
      <c r="H687" s="60" t="s">
        <v>87</v>
      </c>
      <c r="I687" s="54">
        <v>0</v>
      </c>
      <c r="J687" s="55">
        <v>0</v>
      </c>
      <c r="K687" s="56">
        <v>0</v>
      </c>
      <c r="L687" s="55">
        <v>0</v>
      </c>
      <c r="M687" s="55">
        <v>0</v>
      </c>
      <c r="N687" s="55">
        <v>0</v>
      </c>
      <c r="O687" s="55">
        <v>1735.3796691000002</v>
      </c>
      <c r="P687" s="55">
        <v>0</v>
      </c>
      <c r="Q687" s="55">
        <v>0</v>
      </c>
      <c r="R687" s="55">
        <v>0</v>
      </c>
      <c r="S687" s="112">
        <f t="shared" si="30"/>
        <v>1735.3796691000002</v>
      </c>
      <c r="T687" s="51" t="s">
        <v>807</v>
      </c>
      <c r="U687" s="51"/>
      <c r="V687" s="55">
        <v>0</v>
      </c>
      <c r="W687" s="55">
        <v>0</v>
      </c>
      <c r="X687" s="112">
        <f t="shared" si="31"/>
        <v>0</v>
      </c>
      <c r="Y687" s="55">
        <f t="shared" si="32"/>
        <v>1735.3796691000002</v>
      </c>
      <c r="Z687" s="3"/>
    </row>
    <row r="688" spans="1:26" x14ac:dyDescent="0.3">
      <c r="A688" s="60" t="s">
        <v>21</v>
      </c>
      <c r="B688" s="60">
        <v>904150</v>
      </c>
      <c r="C688" s="60" t="s">
        <v>98</v>
      </c>
      <c r="D688" s="62" t="s">
        <v>99</v>
      </c>
      <c r="E688" s="60">
        <v>131025</v>
      </c>
      <c r="F688" s="60"/>
      <c r="G688" s="60">
        <v>1024</v>
      </c>
      <c r="H688" s="60" t="s">
        <v>87</v>
      </c>
      <c r="I688" s="54">
        <v>0</v>
      </c>
      <c r="J688" s="55">
        <v>0</v>
      </c>
      <c r="K688" s="56">
        <v>0</v>
      </c>
      <c r="L688" s="55">
        <v>0</v>
      </c>
      <c r="M688" s="55">
        <v>0</v>
      </c>
      <c r="N688" s="55">
        <v>0</v>
      </c>
      <c r="O688" s="55">
        <v>1735.3796691000002</v>
      </c>
      <c r="P688" s="55">
        <v>0</v>
      </c>
      <c r="Q688" s="55">
        <v>0</v>
      </c>
      <c r="R688" s="55">
        <v>207.07585129031139</v>
      </c>
      <c r="S688" s="112">
        <f t="shared" si="30"/>
        <v>1942.4555203903117</v>
      </c>
      <c r="T688" s="51" t="s">
        <v>81</v>
      </c>
      <c r="U688" s="51">
        <v>2023</v>
      </c>
      <c r="V688" s="55">
        <v>2461.098</v>
      </c>
      <c r="W688" s="55">
        <v>0</v>
      </c>
      <c r="X688" s="112">
        <f t="shared" si="31"/>
        <v>2461.098</v>
      </c>
      <c r="Y688" s="55">
        <f t="shared" si="32"/>
        <v>4403.5535203903119</v>
      </c>
      <c r="Z688" s="3"/>
    </row>
    <row r="689" spans="1:26" x14ac:dyDescent="0.3">
      <c r="A689" s="60" t="s">
        <v>21</v>
      </c>
      <c r="B689" s="60">
        <v>904150</v>
      </c>
      <c r="C689" s="60" t="s">
        <v>98</v>
      </c>
      <c r="D689" s="62" t="s">
        <v>99</v>
      </c>
      <c r="E689" s="60">
        <v>141021</v>
      </c>
      <c r="F689" s="60"/>
      <c r="G689" s="60">
        <v>1020</v>
      </c>
      <c r="H689" s="60" t="s">
        <v>87</v>
      </c>
      <c r="I689" s="54">
        <v>0</v>
      </c>
      <c r="J689" s="55">
        <v>0</v>
      </c>
      <c r="K689" s="56">
        <v>0</v>
      </c>
      <c r="L689" s="55">
        <v>0</v>
      </c>
      <c r="M689" s="55">
        <v>0</v>
      </c>
      <c r="N689" s="55">
        <v>0</v>
      </c>
      <c r="O689" s="55">
        <v>1735.3796691000002</v>
      </c>
      <c r="P689" s="55">
        <v>0</v>
      </c>
      <c r="Q689" s="55">
        <v>0</v>
      </c>
      <c r="R689" s="55">
        <v>164.28075760315298</v>
      </c>
      <c r="S689" s="112">
        <f t="shared" si="30"/>
        <v>1899.6604267031532</v>
      </c>
      <c r="T689" s="51" t="s">
        <v>81</v>
      </c>
      <c r="U689" s="51">
        <v>2023</v>
      </c>
      <c r="V689" s="55">
        <v>1952.4780000000001</v>
      </c>
      <c r="W689" s="55">
        <v>0</v>
      </c>
      <c r="X689" s="112">
        <f t="shared" si="31"/>
        <v>1952.4780000000001</v>
      </c>
      <c r="Y689" s="55">
        <f t="shared" si="32"/>
        <v>3852.1384267031535</v>
      </c>
      <c r="Z689" s="3"/>
    </row>
    <row r="690" spans="1:26" x14ac:dyDescent="0.3">
      <c r="A690" s="60" t="s">
        <v>21</v>
      </c>
      <c r="B690" s="60">
        <v>904150</v>
      </c>
      <c r="C690" s="60" t="s">
        <v>96</v>
      </c>
      <c r="D690" s="62" t="s">
        <v>97</v>
      </c>
      <c r="E690" s="60">
        <v>151014</v>
      </c>
      <c r="F690" s="60"/>
      <c r="G690" s="60">
        <v>1020</v>
      </c>
      <c r="H690" s="60" t="s">
        <v>87</v>
      </c>
      <c r="I690" s="54">
        <v>0</v>
      </c>
      <c r="J690" s="55">
        <v>0</v>
      </c>
      <c r="K690" s="56">
        <v>0</v>
      </c>
      <c r="L690" s="55">
        <v>0</v>
      </c>
      <c r="M690" s="55">
        <v>0</v>
      </c>
      <c r="N690" s="55">
        <v>0</v>
      </c>
      <c r="O690" s="55">
        <v>1735.3796691000002</v>
      </c>
      <c r="P690" s="55">
        <v>0</v>
      </c>
      <c r="Q690" s="55">
        <v>0</v>
      </c>
      <c r="R690" s="55">
        <v>205.41644969836037</v>
      </c>
      <c r="S690" s="112">
        <f t="shared" si="30"/>
        <v>1940.7961187983606</v>
      </c>
      <c r="T690" s="51" t="s">
        <v>81</v>
      </c>
      <c r="U690" s="51">
        <v>2026</v>
      </c>
      <c r="V690" s="55">
        <v>2441.3760000000002</v>
      </c>
      <c r="W690" s="55">
        <v>103.8</v>
      </c>
      <c r="X690" s="112">
        <f t="shared" si="31"/>
        <v>2545.1760000000004</v>
      </c>
      <c r="Y690" s="55">
        <f t="shared" si="32"/>
        <v>4485.9721187983614</v>
      </c>
      <c r="Z690" s="3"/>
    </row>
    <row r="691" spans="1:26" x14ac:dyDescent="0.3">
      <c r="A691" s="60" t="s">
        <v>21</v>
      </c>
      <c r="B691" s="60">
        <v>904150</v>
      </c>
      <c r="C691" s="60" t="s">
        <v>96</v>
      </c>
      <c r="D691" s="62" t="s">
        <v>97</v>
      </c>
      <c r="E691" s="60">
        <v>151015</v>
      </c>
      <c r="F691" s="60"/>
      <c r="G691" s="60">
        <v>1020</v>
      </c>
      <c r="H691" s="60" t="s">
        <v>87</v>
      </c>
      <c r="I691" s="54">
        <v>0</v>
      </c>
      <c r="J691" s="55">
        <v>0</v>
      </c>
      <c r="K691" s="56">
        <v>0</v>
      </c>
      <c r="L691" s="55">
        <v>0</v>
      </c>
      <c r="M691" s="55">
        <v>0</v>
      </c>
      <c r="N691" s="55">
        <v>0</v>
      </c>
      <c r="O691" s="55">
        <v>1735.3796691000002</v>
      </c>
      <c r="P691" s="55">
        <v>0</v>
      </c>
      <c r="Q691" s="55">
        <v>431.5</v>
      </c>
      <c r="R691" s="55">
        <v>205.41644969836037</v>
      </c>
      <c r="S691" s="112">
        <f t="shared" si="30"/>
        <v>2372.2961187983606</v>
      </c>
      <c r="T691" s="51" t="s">
        <v>81</v>
      </c>
      <c r="U691" s="51">
        <v>2026</v>
      </c>
      <c r="V691" s="55">
        <v>2441.3760000000002</v>
      </c>
      <c r="W691" s="55">
        <v>103.8</v>
      </c>
      <c r="X691" s="112">
        <f t="shared" si="31"/>
        <v>2545.1760000000004</v>
      </c>
      <c r="Y691" s="55">
        <f t="shared" si="32"/>
        <v>4917.4721187983614</v>
      </c>
      <c r="Z691" s="3"/>
    </row>
    <row r="692" spans="1:26" x14ac:dyDescent="0.3">
      <c r="A692" s="60" t="s">
        <v>21</v>
      </c>
      <c r="B692" s="60">
        <v>904150</v>
      </c>
      <c r="C692" s="60" t="s">
        <v>96</v>
      </c>
      <c r="D692" s="61" t="s">
        <v>97</v>
      </c>
      <c r="E692" s="60">
        <v>151016</v>
      </c>
      <c r="F692" s="60"/>
      <c r="G692" s="60">
        <v>1020</v>
      </c>
      <c r="H692" s="60" t="s">
        <v>87</v>
      </c>
      <c r="I692" s="54">
        <v>0</v>
      </c>
      <c r="J692" s="55">
        <v>0</v>
      </c>
      <c r="K692" s="56">
        <v>0</v>
      </c>
      <c r="L692" s="55">
        <v>0</v>
      </c>
      <c r="M692" s="55">
        <v>0</v>
      </c>
      <c r="N692" s="55">
        <v>0</v>
      </c>
      <c r="O692" s="55">
        <v>1735.3796691000002</v>
      </c>
      <c r="P692" s="55">
        <v>0</v>
      </c>
      <c r="Q692" s="55">
        <v>0</v>
      </c>
      <c r="R692" s="55">
        <v>205.41644969836037</v>
      </c>
      <c r="S692" s="112">
        <f t="shared" si="30"/>
        <v>1940.7961187983606</v>
      </c>
      <c r="T692" s="51" t="s">
        <v>81</v>
      </c>
      <c r="U692" s="51">
        <v>2026</v>
      </c>
      <c r="V692" s="55">
        <v>2441.3760000000002</v>
      </c>
      <c r="W692" s="55">
        <v>103.8</v>
      </c>
      <c r="X692" s="112">
        <f t="shared" si="31"/>
        <v>2545.1760000000004</v>
      </c>
      <c r="Y692" s="55">
        <f t="shared" si="32"/>
        <v>4485.9721187983614</v>
      </c>
      <c r="Z692" s="3"/>
    </row>
    <row r="693" spans="1:26" x14ac:dyDescent="0.3">
      <c r="A693" s="60" t="s">
        <v>21</v>
      </c>
      <c r="B693" s="60">
        <v>904150</v>
      </c>
      <c r="C693" s="60" t="s">
        <v>96</v>
      </c>
      <c r="D693" s="61" t="s">
        <v>97</v>
      </c>
      <c r="E693" s="60">
        <v>151076</v>
      </c>
      <c r="F693" s="60"/>
      <c r="G693" s="60">
        <v>1020</v>
      </c>
      <c r="H693" s="60" t="s">
        <v>87</v>
      </c>
      <c r="I693" s="54">
        <v>0</v>
      </c>
      <c r="J693" s="55">
        <v>0</v>
      </c>
      <c r="K693" s="56">
        <v>0</v>
      </c>
      <c r="L693" s="55">
        <v>0</v>
      </c>
      <c r="M693" s="55">
        <v>0</v>
      </c>
      <c r="N693" s="55">
        <v>0</v>
      </c>
      <c r="O693" s="55">
        <v>1735.3796691000002</v>
      </c>
      <c r="P693" s="55">
        <v>0</v>
      </c>
      <c r="Q693" s="55">
        <v>0</v>
      </c>
      <c r="R693" s="55">
        <v>205.41644969836037</v>
      </c>
      <c r="S693" s="112">
        <f t="shared" si="30"/>
        <v>1940.7961187983606</v>
      </c>
      <c r="T693" s="51" t="s">
        <v>81</v>
      </c>
      <c r="U693" s="51">
        <v>2026</v>
      </c>
      <c r="V693" s="55">
        <v>2441.3760000000002</v>
      </c>
      <c r="W693" s="55">
        <v>103.8</v>
      </c>
      <c r="X693" s="112">
        <f t="shared" si="31"/>
        <v>2545.1760000000004</v>
      </c>
      <c r="Y693" s="55">
        <f t="shared" si="32"/>
        <v>4485.9721187983614</v>
      </c>
      <c r="Z693" s="3"/>
    </row>
    <row r="694" spans="1:26" x14ac:dyDescent="0.3">
      <c r="A694" s="60" t="s">
        <v>21</v>
      </c>
      <c r="B694" s="60">
        <v>904150</v>
      </c>
      <c r="C694" s="60" t="s">
        <v>98</v>
      </c>
      <c r="D694" s="61" t="s">
        <v>99</v>
      </c>
      <c r="E694" s="60" t="s">
        <v>173</v>
      </c>
      <c r="F694" s="60"/>
      <c r="G694" s="60">
        <v>1202</v>
      </c>
      <c r="H694" s="60" t="s">
        <v>87</v>
      </c>
      <c r="I694" s="54">
        <v>0</v>
      </c>
      <c r="J694" s="55">
        <v>0</v>
      </c>
      <c r="K694" s="56">
        <v>0</v>
      </c>
      <c r="L694" s="55">
        <v>0</v>
      </c>
      <c r="M694" s="55">
        <v>0</v>
      </c>
      <c r="N694" s="55">
        <v>0</v>
      </c>
      <c r="O694" s="55">
        <v>1735.3796691000002</v>
      </c>
      <c r="P694" s="55">
        <v>0</v>
      </c>
      <c r="Q694" s="55">
        <v>0</v>
      </c>
      <c r="R694" s="55">
        <v>0</v>
      </c>
      <c r="S694" s="112">
        <f t="shared" si="30"/>
        <v>1735.3796691000002</v>
      </c>
      <c r="T694" s="51" t="s">
        <v>807</v>
      </c>
      <c r="U694" s="51">
        <v>2017</v>
      </c>
      <c r="V694" s="55">
        <v>0</v>
      </c>
      <c r="W694" s="55">
        <v>0</v>
      </c>
      <c r="X694" s="112">
        <f t="shared" si="31"/>
        <v>0</v>
      </c>
      <c r="Y694" s="55">
        <f t="shared" si="32"/>
        <v>1735.3796691000002</v>
      </c>
      <c r="Z694" s="3"/>
    </row>
    <row r="695" spans="1:26" x14ac:dyDescent="0.3">
      <c r="A695" s="60" t="s">
        <v>21</v>
      </c>
      <c r="B695" s="60">
        <v>904150</v>
      </c>
      <c r="C695" s="60" t="s">
        <v>100</v>
      </c>
      <c r="D695" s="61" t="s">
        <v>859</v>
      </c>
      <c r="E695" s="60" t="s">
        <v>101</v>
      </c>
      <c r="F695" s="60"/>
      <c r="G695" s="60">
        <v>1209</v>
      </c>
      <c r="H695" s="60" t="s">
        <v>87</v>
      </c>
      <c r="I695" s="54">
        <v>0</v>
      </c>
      <c r="J695" s="55">
        <v>0</v>
      </c>
      <c r="K695" s="56">
        <v>0</v>
      </c>
      <c r="L695" s="55">
        <v>0</v>
      </c>
      <c r="M695" s="55">
        <v>881.63163650024535</v>
      </c>
      <c r="N695" s="55">
        <v>0</v>
      </c>
      <c r="O695" s="55">
        <v>1735.3796691000002</v>
      </c>
      <c r="P695" s="55">
        <v>0</v>
      </c>
      <c r="Q695" s="55">
        <v>0</v>
      </c>
      <c r="R695" s="55">
        <v>0</v>
      </c>
      <c r="S695" s="112">
        <f t="shared" si="30"/>
        <v>2617.0113056002456</v>
      </c>
      <c r="T695" s="51" t="s">
        <v>807</v>
      </c>
      <c r="U695" s="51">
        <v>2019</v>
      </c>
      <c r="V695" s="55">
        <v>0</v>
      </c>
      <c r="W695" s="55">
        <v>0</v>
      </c>
      <c r="X695" s="112">
        <f t="shared" si="31"/>
        <v>0</v>
      </c>
      <c r="Y695" s="55">
        <f t="shared" si="32"/>
        <v>2617.0113056002456</v>
      </c>
      <c r="Z695" s="3"/>
    </row>
    <row r="696" spans="1:26" x14ac:dyDescent="0.3">
      <c r="A696" s="60" t="s">
        <v>21</v>
      </c>
      <c r="B696" s="60">
        <v>904150</v>
      </c>
      <c r="C696" s="60" t="s">
        <v>96</v>
      </c>
      <c r="D696" s="61" t="s">
        <v>97</v>
      </c>
      <c r="E696" s="60">
        <v>181005</v>
      </c>
      <c r="F696" s="60"/>
      <c r="G696" s="60">
        <v>1202</v>
      </c>
      <c r="H696" s="60" t="s">
        <v>87</v>
      </c>
      <c r="I696" s="54">
        <v>0</v>
      </c>
      <c r="J696" s="55">
        <v>0</v>
      </c>
      <c r="K696" s="56">
        <v>0</v>
      </c>
      <c r="L696" s="55">
        <v>0</v>
      </c>
      <c r="M696" s="55">
        <v>0</v>
      </c>
      <c r="N696" s="55">
        <v>0</v>
      </c>
      <c r="O696" s="55">
        <v>1735.3796691000002</v>
      </c>
      <c r="P696" s="55">
        <v>0</v>
      </c>
      <c r="Q696" s="55">
        <v>0</v>
      </c>
      <c r="R696" s="55">
        <v>217.99296702683139</v>
      </c>
      <c r="S696" s="112">
        <f t="shared" si="30"/>
        <v>1953.3726361268316</v>
      </c>
      <c r="T696" s="51" t="s">
        <v>81</v>
      </c>
      <c r="U696" s="51">
        <v>2028</v>
      </c>
      <c r="V696" s="55">
        <v>2590.848</v>
      </c>
      <c r="W696" s="55">
        <v>93.198906000000008</v>
      </c>
      <c r="X696" s="112">
        <f t="shared" si="31"/>
        <v>2684.046906</v>
      </c>
      <c r="Y696" s="55">
        <f t="shared" si="32"/>
        <v>4637.4195421268314</v>
      </c>
      <c r="Z696" s="3"/>
    </row>
    <row r="697" spans="1:26" x14ac:dyDescent="0.3">
      <c r="A697" s="60" t="s">
        <v>21</v>
      </c>
      <c r="B697" s="60">
        <v>904150</v>
      </c>
      <c r="C697" s="60" t="s">
        <v>100</v>
      </c>
      <c r="D697" s="61" t="s">
        <v>859</v>
      </c>
      <c r="E697" s="60">
        <v>181030</v>
      </c>
      <c r="F697" s="60"/>
      <c r="G697" s="60">
        <v>1247</v>
      </c>
      <c r="H697" s="60" t="s">
        <v>87</v>
      </c>
      <c r="I697" s="54">
        <v>308</v>
      </c>
      <c r="J697" s="55">
        <v>0</v>
      </c>
      <c r="K697" s="56">
        <v>0</v>
      </c>
      <c r="L697" s="55">
        <v>0</v>
      </c>
      <c r="M697" s="55">
        <v>605.18059482614331</v>
      </c>
      <c r="N697" s="55">
        <v>0</v>
      </c>
      <c r="O697" s="55">
        <v>1735.3796691000002</v>
      </c>
      <c r="P697" s="55">
        <v>0</v>
      </c>
      <c r="Q697" s="55">
        <v>0</v>
      </c>
      <c r="R697" s="55">
        <v>288.21185544412805</v>
      </c>
      <c r="S697" s="112">
        <f t="shared" si="30"/>
        <v>2628.7721193702714</v>
      </c>
      <c r="T697" s="51" t="s">
        <v>81</v>
      </c>
      <c r="U697" s="51">
        <v>2029</v>
      </c>
      <c r="V697" s="55">
        <v>3425.4</v>
      </c>
      <c r="W697" s="55">
        <v>72.555348321000011</v>
      </c>
      <c r="X697" s="112">
        <f t="shared" si="31"/>
        <v>3497.9553483210002</v>
      </c>
      <c r="Y697" s="55">
        <f t="shared" si="32"/>
        <v>6126.7274676912712</v>
      </c>
      <c r="Z697" s="3"/>
    </row>
    <row r="698" spans="1:26" x14ac:dyDescent="0.3">
      <c r="A698" s="60" t="s">
        <v>21</v>
      </c>
      <c r="B698" s="60">
        <v>904150</v>
      </c>
      <c r="C698" s="60" t="s">
        <v>100</v>
      </c>
      <c r="D698" s="61" t="s">
        <v>859</v>
      </c>
      <c r="E698" s="60">
        <v>201049</v>
      </c>
      <c r="F698" s="60"/>
      <c r="G698" s="60">
        <v>1247</v>
      </c>
      <c r="H698" s="60" t="s">
        <v>87</v>
      </c>
      <c r="I698" s="54">
        <v>0</v>
      </c>
      <c r="J698" s="55">
        <v>0</v>
      </c>
      <c r="K698" s="56">
        <v>0</v>
      </c>
      <c r="L698" s="55">
        <v>0</v>
      </c>
      <c r="M698" s="55">
        <v>665.69865430875757</v>
      </c>
      <c r="N698" s="55">
        <v>0</v>
      </c>
      <c r="O698" s="55">
        <v>1735.3796691000002</v>
      </c>
      <c r="P698" s="55">
        <v>0</v>
      </c>
      <c r="Q698" s="55">
        <v>1125.6599999999999</v>
      </c>
      <c r="R698" s="55">
        <v>296.5962003297754</v>
      </c>
      <c r="S698" s="112">
        <f t="shared" si="30"/>
        <v>3823.3345237385329</v>
      </c>
      <c r="T698" s="51" t="s">
        <v>81</v>
      </c>
      <c r="U698" s="51">
        <v>2031</v>
      </c>
      <c r="V698" s="55">
        <v>3525.0480000000002</v>
      </c>
      <c r="W698" s="55">
        <v>79.237495532514188</v>
      </c>
      <c r="X698" s="112">
        <f t="shared" si="31"/>
        <v>3604.2854955325142</v>
      </c>
      <c r="Y698" s="55">
        <f t="shared" si="32"/>
        <v>7427.6200192710476</v>
      </c>
      <c r="Z698" s="3"/>
    </row>
    <row r="699" spans="1:26" x14ac:dyDescent="0.3">
      <c r="A699" s="60" t="s">
        <v>21</v>
      </c>
      <c r="B699" s="60">
        <v>904150</v>
      </c>
      <c r="C699" s="60" t="s">
        <v>100</v>
      </c>
      <c r="D699" s="61" t="s">
        <v>859</v>
      </c>
      <c r="E699" s="60">
        <v>201050</v>
      </c>
      <c r="F699" s="60"/>
      <c r="G699" s="60">
        <v>1247</v>
      </c>
      <c r="H699" s="60" t="s">
        <v>87</v>
      </c>
      <c r="I699" s="54">
        <v>0</v>
      </c>
      <c r="J699" s="55">
        <v>0</v>
      </c>
      <c r="K699" s="56">
        <v>0</v>
      </c>
      <c r="L699" s="55">
        <v>0</v>
      </c>
      <c r="M699" s="55">
        <v>998.73976404600353</v>
      </c>
      <c r="N699" s="55">
        <v>0</v>
      </c>
      <c r="O699" s="55">
        <v>1735.3796691000002</v>
      </c>
      <c r="P699" s="55">
        <v>0</v>
      </c>
      <c r="Q699" s="55">
        <v>1562.9300000000003</v>
      </c>
      <c r="R699" s="55">
        <v>296.5962003297754</v>
      </c>
      <c r="S699" s="112">
        <f t="shared" si="30"/>
        <v>4593.6456334757795</v>
      </c>
      <c r="T699" s="51" t="s">
        <v>81</v>
      </c>
      <c r="U699" s="51">
        <v>2031</v>
      </c>
      <c r="V699" s="55">
        <v>3525.0480000000002</v>
      </c>
      <c r="W699" s="55">
        <v>42.026516967521339</v>
      </c>
      <c r="X699" s="112">
        <f t="shared" si="31"/>
        <v>3567.0745169675215</v>
      </c>
      <c r="Y699" s="55">
        <f t="shared" si="32"/>
        <v>8160.7201504433015</v>
      </c>
      <c r="Z699" s="3"/>
    </row>
    <row r="700" spans="1:26" x14ac:dyDescent="0.3">
      <c r="A700" s="60" t="s">
        <v>21</v>
      </c>
      <c r="B700" s="60">
        <v>904150</v>
      </c>
      <c r="C700" s="60" t="s">
        <v>96</v>
      </c>
      <c r="D700" s="61" t="s">
        <v>97</v>
      </c>
      <c r="E700" s="60">
        <v>201054</v>
      </c>
      <c r="F700" s="60"/>
      <c r="G700" s="60">
        <v>1212</v>
      </c>
      <c r="H700" s="60" t="s">
        <v>87</v>
      </c>
      <c r="I700" s="54">
        <v>0</v>
      </c>
      <c r="J700" s="55">
        <v>0</v>
      </c>
      <c r="K700" s="56">
        <v>0</v>
      </c>
      <c r="L700" s="55">
        <v>0</v>
      </c>
      <c r="M700" s="55">
        <v>0</v>
      </c>
      <c r="N700" s="55">
        <v>0</v>
      </c>
      <c r="O700" s="55">
        <v>1735.3796691000002</v>
      </c>
      <c r="P700" s="55">
        <v>0</v>
      </c>
      <c r="Q700" s="55">
        <v>0</v>
      </c>
      <c r="R700" s="55">
        <v>235.80969990883202</v>
      </c>
      <c r="S700" s="112">
        <f t="shared" si="30"/>
        <v>1971.1893690088323</v>
      </c>
      <c r="T700" s="51" t="s">
        <v>81</v>
      </c>
      <c r="U700" s="51">
        <v>2031</v>
      </c>
      <c r="V700" s="55">
        <v>2802.6</v>
      </c>
      <c r="W700" s="55">
        <v>101.34519456230406</v>
      </c>
      <c r="X700" s="112">
        <f t="shared" si="31"/>
        <v>2903.9451945623041</v>
      </c>
      <c r="Y700" s="55">
        <f t="shared" si="32"/>
        <v>4875.1345635711368</v>
      </c>
      <c r="Z700" s="3"/>
    </row>
    <row r="701" spans="1:26" x14ac:dyDescent="0.3">
      <c r="A701" s="60" t="s">
        <v>21</v>
      </c>
      <c r="B701" s="60">
        <v>904150</v>
      </c>
      <c r="C701" s="60" t="s">
        <v>96</v>
      </c>
      <c r="D701" s="61" t="s">
        <v>97</v>
      </c>
      <c r="E701" s="60">
        <v>211009</v>
      </c>
      <c r="F701" s="60"/>
      <c r="G701" s="60">
        <v>1024</v>
      </c>
      <c r="H701" s="60" t="s">
        <v>87</v>
      </c>
      <c r="I701" s="54">
        <v>3073</v>
      </c>
      <c r="J701" s="55">
        <v>0</v>
      </c>
      <c r="K701" s="56">
        <v>0</v>
      </c>
      <c r="L701" s="55">
        <v>0</v>
      </c>
      <c r="M701" s="55">
        <v>877.2845646219165</v>
      </c>
      <c r="N701" s="55">
        <v>0</v>
      </c>
      <c r="O701" s="55">
        <v>1735.3796691000002</v>
      </c>
      <c r="P701" s="55">
        <v>0</v>
      </c>
      <c r="Q701" s="55">
        <v>0</v>
      </c>
      <c r="R701" s="55">
        <v>222.97117180268452</v>
      </c>
      <c r="S701" s="112">
        <f t="shared" si="30"/>
        <v>2835.6354055246015</v>
      </c>
      <c r="T701" s="51" t="s">
        <v>81</v>
      </c>
      <c r="U701" s="51">
        <v>2031</v>
      </c>
      <c r="V701" s="55">
        <v>2650.0140000000001</v>
      </c>
      <c r="W701" s="55">
        <v>39.399859657051252</v>
      </c>
      <c r="X701" s="112">
        <f t="shared" si="31"/>
        <v>2689.4138596570515</v>
      </c>
      <c r="Y701" s="55">
        <f t="shared" si="32"/>
        <v>5525.049265181653</v>
      </c>
      <c r="Z701" s="3"/>
    </row>
    <row r="702" spans="1:26" x14ac:dyDescent="0.3">
      <c r="A702" s="60" t="s">
        <v>21</v>
      </c>
      <c r="B702" s="60">
        <v>904150</v>
      </c>
      <c r="C702" s="60" t="s">
        <v>96</v>
      </c>
      <c r="D702" s="61" t="s">
        <v>97</v>
      </c>
      <c r="E702" s="60">
        <v>211010</v>
      </c>
      <c r="F702" s="60"/>
      <c r="G702" s="60">
        <v>1024</v>
      </c>
      <c r="H702" s="60" t="s">
        <v>87</v>
      </c>
      <c r="I702" s="54">
        <v>2159</v>
      </c>
      <c r="J702" s="55">
        <v>0</v>
      </c>
      <c r="K702" s="56">
        <v>0</v>
      </c>
      <c r="L702" s="55">
        <v>0</v>
      </c>
      <c r="M702" s="55">
        <v>877.2845646219165</v>
      </c>
      <c r="N702" s="55">
        <v>0</v>
      </c>
      <c r="O702" s="55">
        <v>1735.3796691000002</v>
      </c>
      <c r="P702" s="55">
        <v>0</v>
      </c>
      <c r="Q702" s="55">
        <v>0</v>
      </c>
      <c r="R702" s="55">
        <v>222.97117180268452</v>
      </c>
      <c r="S702" s="112">
        <f t="shared" si="30"/>
        <v>2835.6354055246015</v>
      </c>
      <c r="T702" s="51" t="s">
        <v>81</v>
      </c>
      <c r="U702" s="51">
        <v>2031</v>
      </c>
      <c r="V702" s="55">
        <v>2650.0140000000001</v>
      </c>
      <c r="W702" s="55">
        <v>38.743195329433732</v>
      </c>
      <c r="X702" s="112">
        <f t="shared" si="31"/>
        <v>2688.7571953294337</v>
      </c>
      <c r="Y702" s="55">
        <f t="shared" si="32"/>
        <v>5524.3926008540348</v>
      </c>
      <c r="Z702" s="3"/>
    </row>
    <row r="703" spans="1:26" x14ac:dyDescent="0.3">
      <c r="A703" s="60" t="s">
        <v>21</v>
      </c>
      <c r="B703" s="60">
        <v>904150</v>
      </c>
      <c r="C703" s="60" t="s">
        <v>96</v>
      </c>
      <c r="D703" s="61" t="s">
        <v>97</v>
      </c>
      <c r="E703" s="60">
        <v>211011</v>
      </c>
      <c r="F703" s="60"/>
      <c r="G703" s="60">
        <v>1024</v>
      </c>
      <c r="H703" s="60" t="s">
        <v>87</v>
      </c>
      <c r="I703" s="54">
        <v>1134</v>
      </c>
      <c r="J703" s="55">
        <v>0</v>
      </c>
      <c r="K703" s="56">
        <v>0</v>
      </c>
      <c r="L703" s="55">
        <v>0</v>
      </c>
      <c r="M703" s="55">
        <v>877.2845646219165</v>
      </c>
      <c r="N703" s="55">
        <v>0</v>
      </c>
      <c r="O703" s="55">
        <v>1735.3796691000002</v>
      </c>
      <c r="P703" s="55">
        <v>0</v>
      </c>
      <c r="Q703" s="55">
        <v>0</v>
      </c>
      <c r="R703" s="55">
        <v>222.97117180268452</v>
      </c>
      <c r="S703" s="112">
        <f t="shared" si="30"/>
        <v>2835.6354055246015</v>
      </c>
      <c r="T703" s="51" t="s">
        <v>81</v>
      </c>
      <c r="U703" s="51">
        <v>2031</v>
      </c>
      <c r="V703" s="55">
        <v>2650.0140000000001</v>
      </c>
      <c r="W703" s="55">
        <v>19.262153610113948</v>
      </c>
      <c r="X703" s="112">
        <f t="shared" si="31"/>
        <v>2669.2761536101139</v>
      </c>
      <c r="Y703" s="55">
        <f t="shared" si="32"/>
        <v>5504.9115591347154</v>
      </c>
      <c r="Z703" s="3"/>
    </row>
    <row r="704" spans="1:26" x14ac:dyDescent="0.3">
      <c r="A704" s="60" t="s">
        <v>21</v>
      </c>
      <c r="B704" s="60">
        <v>904150</v>
      </c>
      <c r="C704" s="60" t="s">
        <v>96</v>
      </c>
      <c r="D704" s="61" t="s">
        <v>97</v>
      </c>
      <c r="E704" s="60">
        <v>221019</v>
      </c>
      <c r="F704" s="60"/>
      <c r="G704" s="60">
        <v>1020</v>
      </c>
      <c r="H704" s="60" t="s">
        <v>87</v>
      </c>
      <c r="I704" s="54">
        <v>0</v>
      </c>
      <c r="J704" s="55">
        <v>0</v>
      </c>
      <c r="K704" s="56">
        <v>0</v>
      </c>
      <c r="L704" s="55">
        <v>0</v>
      </c>
      <c r="M704" s="55">
        <v>0</v>
      </c>
      <c r="N704" s="55">
        <v>0</v>
      </c>
      <c r="O704" s="55">
        <v>1735.3796691000002</v>
      </c>
      <c r="P704" s="55">
        <v>0</v>
      </c>
      <c r="Q704" s="55">
        <v>0</v>
      </c>
      <c r="R704" s="55">
        <v>415.02507183954435</v>
      </c>
      <c r="S704" s="112">
        <f t="shared" si="30"/>
        <v>2150.4047409395444</v>
      </c>
      <c r="T704" s="51" t="s">
        <v>81</v>
      </c>
      <c r="U704" s="51">
        <v>2033</v>
      </c>
      <c r="V704" s="55">
        <v>4932.576</v>
      </c>
      <c r="W704" s="55">
        <v>19.183873393584289</v>
      </c>
      <c r="X704" s="112">
        <f t="shared" si="31"/>
        <v>4951.7598733935847</v>
      </c>
      <c r="Y704" s="55">
        <f t="shared" si="32"/>
        <v>7102.1646143331291</v>
      </c>
      <c r="Z704" s="3"/>
    </row>
    <row r="705" spans="1:26" x14ac:dyDescent="0.3">
      <c r="A705" s="60" t="s">
        <v>21</v>
      </c>
      <c r="B705" s="60">
        <v>904150</v>
      </c>
      <c r="C705" s="60" t="s">
        <v>96</v>
      </c>
      <c r="D705" s="61" t="s">
        <v>97</v>
      </c>
      <c r="E705" s="60">
        <v>221020</v>
      </c>
      <c r="F705" s="60"/>
      <c r="G705" s="60">
        <v>1020</v>
      </c>
      <c r="H705" s="60" t="s">
        <v>87</v>
      </c>
      <c r="I705" s="54">
        <v>0</v>
      </c>
      <c r="J705" s="55">
        <v>0</v>
      </c>
      <c r="K705" s="56">
        <v>0</v>
      </c>
      <c r="L705" s="55">
        <v>0</v>
      </c>
      <c r="M705" s="55">
        <v>0</v>
      </c>
      <c r="N705" s="55">
        <v>0</v>
      </c>
      <c r="O705" s="55">
        <v>1735.3796691000002</v>
      </c>
      <c r="P705" s="55">
        <v>0</v>
      </c>
      <c r="Q705" s="55">
        <v>0</v>
      </c>
      <c r="R705" s="55">
        <v>415.02507183954435</v>
      </c>
      <c r="S705" s="112">
        <f t="shared" si="30"/>
        <v>2150.4047409395444</v>
      </c>
      <c r="T705" s="51" t="s">
        <v>81</v>
      </c>
      <c r="U705" s="51">
        <v>2033</v>
      </c>
      <c r="V705" s="55">
        <v>4932.576</v>
      </c>
      <c r="W705" s="55">
        <v>23.364974005006506</v>
      </c>
      <c r="X705" s="112">
        <f t="shared" si="31"/>
        <v>4955.9409740050069</v>
      </c>
      <c r="Y705" s="55">
        <f t="shared" si="32"/>
        <v>7106.3457149445512</v>
      </c>
      <c r="Z705" s="3"/>
    </row>
    <row r="706" spans="1:26" x14ac:dyDescent="0.3">
      <c r="A706" s="60" t="s">
        <v>21</v>
      </c>
      <c r="B706" s="60">
        <v>709155</v>
      </c>
      <c r="C706" s="60" t="s">
        <v>62</v>
      </c>
      <c r="D706" s="61" t="s">
        <v>63</v>
      </c>
      <c r="E706" s="60">
        <v>131004</v>
      </c>
      <c r="F706" s="60"/>
      <c r="G706" s="60">
        <v>1202</v>
      </c>
      <c r="H706" s="60" t="s">
        <v>50</v>
      </c>
      <c r="I706" s="54">
        <v>654</v>
      </c>
      <c r="J706" s="55">
        <v>4606.6442125200001</v>
      </c>
      <c r="K706" s="56">
        <v>0.76777403542</v>
      </c>
      <c r="L706" s="55">
        <v>0</v>
      </c>
      <c r="M706" s="55">
        <v>0</v>
      </c>
      <c r="N706" s="55">
        <v>0</v>
      </c>
      <c r="O706" s="55">
        <v>1735.3796691000002</v>
      </c>
      <c r="P706" s="55">
        <v>0</v>
      </c>
      <c r="Q706" s="55">
        <v>0</v>
      </c>
      <c r="R706" s="55">
        <v>273.0152303388922</v>
      </c>
      <c r="S706" s="112">
        <f t="shared" si="30"/>
        <v>6615.039111958893</v>
      </c>
      <c r="T706" s="51" t="s">
        <v>81</v>
      </c>
      <c r="U706" s="51">
        <v>2023</v>
      </c>
      <c r="V706" s="55">
        <v>3244.788</v>
      </c>
      <c r="W706" s="55">
        <v>0</v>
      </c>
      <c r="X706" s="112">
        <f t="shared" si="31"/>
        <v>3244.788</v>
      </c>
      <c r="Y706" s="55">
        <f t="shared" si="32"/>
        <v>9859.8271119588935</v>
      </c>
      <c r="Z706" s="3"/>
    </row>
    <row r="707" spans="1:26" x14ac:dyDescent="0.3">
      <c r="A707" s="60" t="s">
        <v>21</v>
      </c>
      <c r="B707" s="60">
        <v>709525</v>
      </c>
      <c r="C707" s="60" t="s">
        <v>64</v>
      </c>
      <c r="D707" s="61" t="s">
        <v>65</v>
      </c>
      <c r="E707" s="60">
        <v>181046</v>
      </c>
      <c r="F707" s="60"/>
      <c r="G707" s="60">
        <v>1202</v>
      </c>
      <c r="H707" s="60" t="s">
        <v>50</v>
      </c>
      <c r="I707" s="54">
        <v>2325</v>
      </c>
      <c r="J707" s="55">
        <v>4606.6442125200001</v>
      </c>
      <c r="K707" s="56">
        <v>0.76777403542</v>
      </c>
      <c r="L707" s="55">
        <v>0</v>
      </c>
      <c r="M707" s="55">
        <v>0</v>
      </c>
      <c r="N707" s="55">
        <v>0</v>
      </c>
      <c r="O707" s="55">
        <v>1735.3796691000002</v>
      </c>
      <c r="P707" s="55">
        <v>0</v>
      </c>
      <c r="Q707" s="55">
        <v>0</v>
      </c>
      <c r="R707" s="55">
        <v>273.0152303388922</v>
      </c>
      <c r="S707" s="112">
        <f t="shared" ref="S707:S770" si="33">J707+SUM(L707:R707)</f>
        <v>6615.039111958893</v>
      </c>
      <c r="T707" s="51" t="s">
        <v>81</v>
      </c>
      <c r="U707" s="51">
        <v>2029</v>
      </c>
      <c r="V707" s="55">
        <v>3244.788</v>
      </c>
      <c r="W707" s="55">
        <v>58.04427865680001</v>
      </c>
      <c r="X707" s="112">
        <f t="shared" ref="X707:X770" si="34">SUM(V707:W707)</f>
        <v>3302.8322786568001</v>
      </c>
      <c r="Y707" s="55">
        <f t="shared" ref="Y707:Y770" si="35">S707+X707</f>
        <v>9917.8713906156936</v>
      </c>
      <c r="Z707" s="3"/>
    </row>
    <row r="708" spans="1:26" x14ac:dyDescent="0.3">
      <c r="A708" s="60" t="s">
        <v>21</v>
      </c>
      <c r="B708" s="60">
        <v>709525</v>
      </c>
      <c r="C708" s="60" t="s">
        <v>64</v>
      </c>
      <c r="D708" s="61" t="s">
        <v>65</v>
      </c>
      <c r="E708" s="60">
        <v>201023</v>
      </c>
      <c r="F708" s="60"/>
      <c r="G708" s="60">
        <v>1202</v>
      </c>
      <c r="H708" s="60" t="s">
        <v>50</v>
      </c>
      <c r="I708" s="54">
        <v>3185</v>
      </c>
      <c r="J708" s="55">
        <v>4606.6442125200001</v>
      </c>
      <c r="K708" s="56">
        <v>0.76777403542</v>
      </c>
      <c r="L708" s="55">
        <v>0</v>
      </c>
      <c r="M708" s="55">
        <v>0</v>
      </c>
      <c r="N708" s="55">
        <v>0</v>
      </c>
      <c r="O708" s="55">
        <v>1735.3796691000002</v>
      </c>
      <c r="P708" s="55">
        <v>0</v>
      </c>
      <c r="Q708" s="55">
        <v>0</v>
      </c>
      <c r="R708" s="55">
        <v>273.0152303388922</v>
      </c>
      <c r="S708" s="112">
        <f t="shared" si="33"/>
        <v>6615.039111958893</v>
      </c>
      <c r="T708" s="51" t="s">
        <v>81</v>
      </c>
      <c r="U708" s="51">
        <v>2030</v>
      </c>
      <c r="V708" s="55">
        <v>3244.788</v>
      </c>
      <c r="W708" s="55">
        <v>59.044962020843244</v>
      </c>
      <c r="X708" s="112">
        <f t="shared" si="34"/>
        <v>3303.8329620208433</v>
      </c>
      <c r="Y708" s="55">
        <f t="shared" si="35"/>
        <v>9918.8720739797354</v>
      </c>
      <c r="Z708" s="3"/>
    </row>
    <row r="709" spans="1:26" x14ac:dyDescent="0.3">
      <c r="A709" s="60" t="s">
        <v>21</v>
      </c>
      <c r="B709" s="60">
        <v>782995</v>
      </c>
      <c r="C709" s="60" t="s">
        <v>66</v>
      </c>
      <c r="D709" s="61" t="s">
        <v>67</v>
      </c>
      <c r="E709" s="60">
        <v>141008</v>
      </c>
      <c r="F709" s="60"/>
      <c r="G709" s="60">
        <v>1020</v>
      </c>
      <c r="H709" s="60" t="s">
        <v>50</v>
      </c>
      <c r="I709" s="54">
        <v>3715</v>
      </c>
      <c r="J709" s="55">
        <v>3786.2829143999993</v>
      </c>
      <c r="K709" s="56">
        <v>0.63104715239999987</v>
      </c>
      <c r="L709" s="55">
        <v>0</v>
      </c>
      <c r="M709" s="55">
        <v>0</v>
      </c>
      <c r="N709" s="55">
        <v>0</v>
      </c>
      <c r="O709" s="55">
        <v>1735.3796691000002</v>
      </c>
      <c r="P709" s="55">
        <v>0</v>
      </c>
      <c r="Q709" s="55">
        <v>0</v>
      </c>
      <c r="R709" s="55">
        <v>358.43074386142473</v>
      </c>
      <c r="S709" s="112">
        <f t="shared" si="33"/>
        <v>5880.0933273614246</v>
      </c>
      <c r="T709" s="51" t="s">
        <v>808</v>
      </c>
      <c r="U709" s="51">
        <v>2025</v>
      </c>
      <c r="V709" s="55">
        <v>4259.9520000000002</v>
      </c>
      <c r="W709" s="55">
        <v>0</v>
      </c>
      <c r="X709" s="112">
        <f t="shared" si="34"/>
        <v>4259.9520000000002</v>
      </c>
      <c r="Y709" s="55">
        <f t="shared" si="35"/>
        <v>10140.045327361426</v>
      </c>
      <c r="Z709" s="3"/>
    </row>
    <row r="710" spans="1:26" x14ac:dyDescent="0.3">
      <c r="A710" s="60" t="s">
        <v>21</v>
      </c>
      <c r="B710" s="60">
        <v>782995</v>
      </c>
      <c r="C710" s="60" t="s">
        <v>66</v>
      </c>
      <c r="D710" s="61" t="s">
        <v>67</v>
      </c>
      <c r="E710" s="60">
        <v>141010</v>
      </c>
      <c r="F710" s="60"/>
      <c r="G710" s="60">
        <v>1020</v>
      </c>
      <c r="H710" s="60" t="s">
        <v>50</v>
      </c>
      <c r="I710" s="54">
        <v>3452</v>
      </c>
      <c r="J710" s="55">
        <v>3786.2829143999993</v>
      </c>
      <c r="K710" s="56">
        <v>0.63104715239999987</v>
      </c>
      <c r="L710" s="55">
        <v>0</v>
      </c>
      <c r="M710" s="55">
        <v>0</v>
      </c>
      <c r="N710" s="55">
        <v>0</v>
      </c>
      <c r="O710" s="55">
        <v>1735.3796691000002</v>
      </c>
      <c r="P710" s="55">
        <v>0</v>
      </c>
      <c r="Q710" s="55">
        <v>0</v>
      </c>
      <c r="R710" s="55">
        <v>179.21537193071237</v>
      </c>
      <c r="S710" s="112">
        <f t="shared" si="33"/>
        <v>5700.8779554307121</v>
      </c>
      <c r="T710" s="51" t="s">
        <v>81</v>
      </c>
      <c r="U710" s="51">
        <v>2025</v>
      </c>
      <c r="V710" s="55">
        <v>2129.9760000000001</v>
      </c>
      <c r="W710" s="55">
        <v>0</v>
      </c>
      <c r="X710" s="112">
        <f t="shared" si="34"/>
        <v>2129.9760000000001</v>
      </c>
      <c r="Y710" s="55">
        <f t="shared" si="35"/>
        <v>7830.8539554307117</v>
      </c>
      <c r="Z710" s="3"/>
    </row>
    <row r="711" spans="1:26" x14ac:dyDescent="0.3">
      <c r="A711" s="60" t="s">
        <v>21</v>
      </c>
      <c r="B711" s="60">
        <v>782995</v>
      </c>
      <c r="C711" s="60" t="s">
        <v>66</v>
      </c>
      <c r="D711" s="61" t="s">
        <v>67</v>
      </c>
      <c r="E711" s="60">
        <v>171004</v>
      </c>
      <c r="F711" s="60"/>
      <c r="G711" s="60">
        <v>1212</v>
      </c>
      <c r="H711" s="60" t="s">
        <v>50</v>
      </c>
      <c r="I711" s="54">
        <v>6103</v>
      </c>
      <c r="J711" s="55">
        <v>4606.6442125200001</v>
      </c>
      <c r="K711" s="56">
        <v>0.76777403542</v>
      </c>
      <c r="L711" s="55">
        <v>79.08072564826</v>
      </c>
      <c r="M711" s="55">
        <v>0</v>
      </c>
      <c r="N711" s="55">
        <v>0</v>
      </c>
      <c r="O711" s="55">
        <v>1735.3796691000002</v>
      </c>
      <c r="P711" s="55">
        <v>0</v>
      </c>
      <c r="Q711" s="55">
        <v>0</v>
      </c>
      <c r="R711" s="55">
        <v>229.25943046692004</v>
      </c>
      <c r="S711" s="112">
        <f t="shared" si="33"/>
        <v>6650.3640377351803</v>
      </c>
      <c r="T711" s="51" t="s">
        <v>81</v>
      </c>
      <c r="U711" s="51">
        <v>2027</v>
      </c>
      <c r="V711" s="55">
        <v>2724.75</v>
      </c>
      <c r="W711" s="55">
        <v>80.808300000000003</v>
      </c>
      <c r="X711" s="112">
        <f t="shared" si="34"/>
        <v>2805.5583000000001</v>
      </c>
      <c r="Y711" s="55">
        <f t="shared" si="35"/>
        <v>9455.9223377351809</v>
      </c>
      <c r="Z711" s="3"/>
    </row>
    <row r="712" spans="1:26" x14ac:dyDescent="0.3">
      <c r="A712" s="60" t="s">
        <v>21</v>
      </c>
      <c r="B712" s="60">
        <v>782995</v>
      </c>
      <c r="C712" s="60" t="s">
        <v>66</v>
      </c>
      <c r="D712" s="61" t="s">
        <v>67</v>
      </c>
      <c r="E712" s="60">
        <v>171005</v>
      </c>
      <c r="F712" s="60"/>
      <c r="G712" s="60">
        <v>1212</v>
      </c>
      <c r="H712" s="60" t="s">
        <v>50</v>
      </c>
      <c r="I712" s="54">
        <v>5392</v>
      </c>
      <c r="J712" s="55">
        <v>4606.6442125200001</v>
      </c>
      <c r="K712" s="56">
        <v>0.76777403542</v>
      </c>
      <c r="L712" s="55">
        <v>0</v>
      </c>
      <c r="M712" s="55">
        <v>0</v>
      </c>
      <c r="N712" s="55">
        <v>0</v>
      </c>
      <c r="O712" s="55">
        <v>1735.3796691000002</v>
      </c>
      <c r="P712" s="55">
        <v>0</v>
      </c>
      <c r="Q712" s="55">
        <v>0</v>
      </c>
      <c r="R712" s="55">
        <v>229.25943046692004</v>
      </c>
      <c r="S712" s="112">
        <f t="shared" si="33"/>
        <v>6571.28331208692</v>
      </c>
      <c r="T712" s="51" t="s">
        <v>81</v>
      </c>
      <c r="U712" s="51">
        <v>2027</v>
      </c>
      <c r="V712" s="55">
        <v>2724.75</v>
      </c>
      <c r="W712" s="55">
        <v>80.808300000000003</v>
      </c>
      <c r="X712" s="112">
        <f t="shared" si="34"/>
        <v>2805.5583000000001</v>
      </c>
      <c r="Y712" s="55">
        <f t="shared" si="35"/>
        <v>9376.8416120869206</v>
      </c>
      <c r="Z712" s="3"/>
    </row>
    <row r="713" spans="1:26" x14ac:dyDescent="0.3">
      <c r="A713" s="60" t="s">
        <v>21</v>
      </c>
      <c r="B713" s="60">
        <v>782995</v>
      </c>
      <c r="C713" s="60" t="s">
        <v>66</v>
      </c>
      <c r="D713" s="61" t="s">
        <v>67</v>
      </c>
      <c r="E713" s="60">
        <v>181006</v>
      </c>
      <c r="F713" s="60"/>
      <c r="G713" s="60">
        <v>1020</v>
      </c>
      <c r="H713" s="60" t="s">
        <v>50</v>
      </c>
      <c r="I713" s="54">
        <v>4853</v>
      </c>
      <c r="J713" s="55">
        <v>3786.2829143999993</v>
      </c>
      <c r="K713" s="56">
        <v>0.63104715239999987</v>
      </c>
      <c r="L713" s="55">
        <v>0</v>
      </c>
      <c r="M713" s="55">
        <v>0</v>
      </c>
      <c r="N713" s="55">
        <v>0</v>
      </c>
      <c r="O713" s="55">
        <v>1735.3796691000002</v>
      </c>
      <c r="P713" s="55">
        <v>0</v>
      </c>
      <c r="Q713" s="55">
        <v>0</v>
      </c>
      <c r="R713" s="55">
        <v>179.21537193071237</v>
      </c>
      <c r="S713" s="112">
        <f t="shared" si="33"/>
        <v>5700.8779554307121</v>
      </c>
      <c r="T713" s="51" t="s">
        <v>81</v>
      </c>
      <c r="U713" s="51">
        <v>2028</v>
      </c>
      <c r="V713" s="55">
        <v>2129.9760000000001</v>
      </c>
      <c r="W713" s="55">
        <v>55.919343599999998</v>
      </c>
      <c r="X713" s="112">
        <f t="shared" si="34"/>
        <v>2185.8953436000002</v>
      </c>
      <c r="Y713" s="55">
        <f t="shared" si="35"/>
        <v>7886.7732990307122</v>
      </c>
      <c r="Z713" s="3"/>
    </row>
    <row r="714" spans="1:26" x14ac:dyDescent="0.3">
      <c r="A714" s="60" t="s">
        <v>21</v>
      </c>
      <c r="B714" s="60">
        <v>902000</v>
      </c>
      <c r="C714" s="60" t="s">
        <v>68</v>
      </c>
      <c r="D714" s="61" t="s">
        <v>69</v>
      </c>
      <c r="E714" s="60">
        <v>141007</v>
      </c>
      <c r="F714" s="60"/>
      <c r="G714" s="60">
        <v>1020</v>
      </c>
      <c r="H714" s="60" t="s">
        <v>50</v>
      </c>
      <c r="I714" s="54">
        <v>3750</v>
      </c>
      <c r="J714" s="55">
        <v>3786.2829143999993</v>
      </c>
      <c r="K714" s="56">
        <v>0.63104715239999987</v>
      </c>
      <c r="L714" s="55">
        <v>0</v>
      </c>
      <c r="M714" s="55">
        <v>0</v>
      </c>
      <c r="N714" s="55">
        <v>0</v>
      </c>
      <c r="O714" s="55">
        <v>1735.3796691000002</v>
      </c>
      <c r="P714" s="55">
        <v>1520.8335006550512</v>
      </c>
      <c r="Q714" s="55">
        <v>0</v>
      </c>
      <c r="R714" s="55">
        <v>358.43074386142473</v>
      </c>
      <c r="S714" s="112">
        <f t="shared" si="33"/>
        <v>7400.9268280164752</v>
      </c>
      <c r="T714" s="51" t="s">
        <v>808</v>
      </c>
      <c r="U714" s="51">
        <v>2025</v>
      </c>
      <c r="V714" s="55">
        <v>4259.9520000000002</v>
      </c>
      <c r="W714" s="55">
        <v>0</v>
      </c>
      <c r="X714" s="112">
        <f t="shared" si="34"/>
        <v>4259.9520000000002</v>
      </c>
      <c r="Y714" s="55">
        <f t="shared" si="35"/>
        <v>11660.878828016475</v>
      </c>
      <c r="Z714" s="3"/>
    </row>
    <row r="715" spans="1:26" x14ac:dyDescent="0.3">
      <c r="A715" s="60" t="s">
        <v>21</v>
      </c>
      <c r="B715" s="60">
        <v>902000</v>
      </c>
      <c r="C715" s="60" t="s">
        <v>68</v>
      </c>
      <c r="D715" s="61" t="s">
        <v>69</v>
      </c>
      <c r="E715" s="60">
        <v>191019</v>
      </c>
      <c r="F715" s="60"/>
      <c r="G715" s="60">
        <v>1212</v>
      </c>
      <c r="H715" s="60" t="s">
        <v>50</v>
      </c>
      <c r="I715" s="54">
        <v>6734</v>
      </c>
      <c r="J715" s="55">
        <v>4606.6442125200001</v>
      </c>
      <c r="K715" s="56">
        <v>0.76777403542</v>
      </c>
      <c r="L715" s="55">
        <v>563.54614199827995</v>
      </c>
      <c r="M715" s="55">
        <v>0</v>
      </c>
      <c r="N715" s="55">
        <v>0</v>
      </c>
      <c r="O715" s="55">
        <v>1735.3796691000002</v>
      </c>
      <c r="P715" s="55">
        <v>0</v>
      </c>
      <c r="Q715" s="55">
        <v>0</v>
      </c>
      <c r="R715" s="55">
        <v>458.51886093384007</v>
      </c>
      <c r="S715" s="112">
        <f t="shared" si="33"/>
        <v>7364.0888845521204</v>
      </c>
      <c r="T715" s="51" t="s">
        <v>808</v>
      </c>
      <c r="U715" s="51">
        <v>2029</v>
      </c>
      <c r="V715" s="55">
        <v>5449.5</v>
      </c>
      <c r="W715" s="55">
        <v>58.04427865680001</v>
      </c>
      <c r="X715" s="112">
        <f t="shared" si="34"/>
        <v>5507.5442786568001</v>
      </c>
      <c r="Y715" s="55">
        <f t="shared" si="35"/>
        <v>12871.63316320892</v>
      </c>
      <c r="Z715" s="3"/>
    </row>
    <row r="716" spans="1:26" x14ac:dyDescent="0.3">
      <c r="A716" s="60" t="s">
        <v>21</v>
      </c>
      <c r="B716" s="60">
        <v>902204</v>
      </c>
      <c r="C716" s="60" t="s">
        <v>70</v>
      </c>
      <c r="D716" s="61" t="s">
        <v>71</v>
      </c>
      <c r="E716" s="60">
        <v>161005</v>
      </c>
      <c r="F716" s="60"/>
      <c r="G716" s="60">
        <v>1202</v>
      </c>
      <c r="H716" s="60" t="s">
        <v>50</v>
      </c>
      <c r="I716" s="54">
        <v>7571</v>
      </c>
      <c r="J716" s="55">
        <v>4606.6442125200001</v>
      </c>
      <c r="K716" s="56">
        <v>0.76777403542</v>
      </c>
      <c r="L716" s="55">
        <v>1206.17300964482</v>
      </c>
      <c r="M716" s="55">
        <v>0</v>
      </c>
      <c r="N716" s="55">
        <v>0</v>
      </c>
      <c r="O716" s="55">
        <v>1735.3796691000002</v>
      </c>
      <c r="P716" s="55">
        <v>0</v>
      </c>
      <c r="Q716" s="55">
        <v>0</v>
      </c>
      <c r="R716" s="55">
        <v>273.0152303388922</v>
      </c>
      <c r="S716" s="112">
        <f t="shared" si="33"/>
        <v>7821.2121216037121</v>
      </c>
      <c r="T716" s="51" t="s">
        <v>81</v>
      </c>
      <c r="U716" s="51">
        <v>2027</v>
      </c>
      <c r="V716" s="55">
        <v>3244.788</v>
      </c>
      <c r="W716" s="55">
        <v>2805.6641760000002</v>
      </c>
      <c r="X716" s="112">
        <f t="shared" si="34"/>
        <v>6050.4521760000007</v>
      </c>
      <c r="Y716" s="55">
        <f t="shared" si="35"/>
        <v>13871.664297603713</v>
      </c>
      <c r="Z716" s="3"/>
    </row>
    <row r="717" spans="1:26" x14ac:dyDescent="0.3">
      <c r="A717" s="60" t="s">
        <v>21</v>
      </c>
      <c r="B717" s="60">
        <v>902204</v>
      </c>
      <c r="C717" s="60" t="s">
        <v>70</v>
      </c>
      <c r="D717" s="61" t="s">
        <v>71</v>
      </c>
      <c r="E717" s="60">
        <v>121022</v>
      </c>
      <c r="F717" s="60"/>
      <c r="G717" s="60">
        <v>1226</v>
      </c>
      <c r="H717" s="60" t="s">
        <v>50</v>
      </c>
      <c r="I717" s="54">
        <v>4165</v>
      </c>
      <c r="J717" s="55">
        <v>7572.5658287999986</v>
      </c>
      <c r="K717" s="56">
        <v>1.2620943047999997</v>
      </c>
      <c r="L717" s="55">
        <v>0</v>
      </c>
      <c r="M717" s="55">
        <v>0</v>
      </c>
      <c r="N717" s="55">
        <v>0</v>
      </c>
      <c r="O717" s="55">
        <v>1735.3796691000002</v>
      </c>
      <c r="P717" s="55">
        <v>0</v>
      </c>
      <c r="Q717" s="55">
        <v>0</v>
      </c>
      <c r="R717" s="55">
        <v>0</v>
      </c>
      <c r="S717" s="112">
        <f t="shared" si="33"/>
        <v>9307.9454978999984</v>
      </c>
      <c r="T717" s="51" t="s">
        <v>807</v>
      </c>
      <c r="U717" s="51">
        <v>2022</v>
      </c>
      <c r="V717" s="55">
        <v>0</v>
      </c>
      <c r="W717" s="55">
        <v>0</v>
      </c>
      <c r="X717" s="112">
        <f t="shared" si="34"/>
        <v>0</v>
      </c>
      <c r="Y717" s="55">
        <f t="shared" si="35"/>
        <v>9307.9454978999984</v>
      </c>
      <c r="Z717" s="3"/>
    </row>
    <row r="718" spans="1:26" x14ac:dyDescent="0.3">
      <c r="A718" s="60" t="s">
        <v>21</v>
      </c>
      <c r="B718" s="60">
        <v>902204</v>
      </c>
      <c r="C718" s="60" t="s">
        <v>70</v>
      </c>
      <c r="D718" s="61" t="s">
        <v>71</v>
      </c>
      <c r="E718" s="60">
        <v>171036</v>
      </c>
      <c r="F718" s="60"/>
      <c r="G718" s="60">
        <v>1226</v>
      </c>
      <c r="H718" s="60" t="s">
        <v>50</v>
      </c>
      <c r="I718" s="54">
        <v>4178</v>
      </c>
      <c r="J718" s="55">
        <v>7572.5658287999986</v>
      </c>
      <c r="K718" s="56">
        <v>1.2620943047999997</v>
      </c>
      <c r="L718" s="55">
        <v>0</v>
      </c>
      <c r="M718" s="55">
        <v>0</v>
      </c>
      <c r="N718" s="55">
        <v>0</v>
      </c>
      <c r="O718" s="55">
        <v>1735.3796691000002</v>
      </c>
      <c r="P718" s="55">
        <v>0</v>
      </c>
      <c r="Q718" s="55">
        <v>298.45999999999998</v>
      </c>
      <c r="R718" s="55">
        <v>628.82586642355216</v>
      </c>
      <c r="S718" s="112">
        <f t="shared" si="33"/>
        <v>10235.23136432355</v>
      </c>
      <c r="T718" s="51" t="s">
        <v>808</v>
      </c>
      <c r="U718" s="51">
        <v>2028</v>
      </c>
      <c r="V718" s="55">
        <v>7473.6</v>
      </c>
      <c r="W718" s="55">
        <v>1753.3062831031202</v>
      </c>
      <c r="X718" s="112">
        <f t="shared" si="34"/>
        <v>9226.9062831031206</v>
      </c>
      <c r="Y718" s="55">
        <f t="shared" si="35"/>
        <v>19462.137647426673</v>
      </c>
      <c r="Z718" s="3"/>
    </row>
    <row r="719" spans="1:26" x14ac:dyDescent="0.3">
      <c r="A719" s="60" t="s">
        <v>21</v>
      </c>
      <c r="B719" s="60">
        <v>902204</v>
      </c>
      <c r="C719" s="60" t="s">
        <v>70</v>
      </c>
      <c r="D719" s="62" t="s">
        <v>71</v>
      </c>
      <c r="E719" s="60">
        <v>171037</v>
      </c>
      <c r="F719" s="60"/>
      <c r="G719" s="60">
        <v>1226</v>
      </c>
      <c r="H719" s="60" t="s">
        <v>50</v>
      </c>
      <c r="I719" s="54">
        <v>8130</v>
      </c>
      <c r="J719" s="55">
        <v>7572.5658287999986</v>
      </c>
      <c r="K719" s="56">
        <v>1.2620943047999997</v>
      </c>
      <c r="L719" s="55">
        <v>2688.2608692239996</v>
      </c>
      <c r="M719" s="55">
        <v>0</v>
      </c>
      <c r="N719" s="55">
        <v>0</v>
      </c>
      <c r="O719" s="55">
        <v>1735.3796691000002</v>
      </c>
      <c r="P719" s="55">
        <v>0</v>
      </c>
      <c r="Q719" s="55">
        <v>0</v>
      </c>
      <c r="R719" s="55">
        <v>628.82586642355216</v>
      </c>
      <c r="S719" s="112">
        <f t="shared" si="33"/>
        <v>12625.03223354755</v>
      </c>
      <c r="T719" s="51" t="s">
        <v>808</v>
      </c>
      <c r="U719" s="51">
        <v>2028</v>
      </c>
      <c r="V719" s="55">
        <v>7473.6</v>
      </c>
      <c r="W719" s="55">
        <v>709.43007247200012</v>
      </c>
      <c r="X719" s="112">
        <f t="shared" si="34"/>
        <v>8183.030072472</v>
      </c>
      <c r="Y719" s="55">
        <f t="shared" si="35"/>
        <v>20808.06230601955</v>
      </c>
      <c r="Z719" s="3"/>
    </row>
    <row r="720" spans="1:26" x14ac:dyDescent="0.3">
      <c r="A720" s="60" t="s">
        <v>21</v>
      </c>
      <c r="B720" s="60">
        <v>902204</v>
      </c>
      <c r="C720" s="60" t="s">
        <v>70</v>
      </c>
      <c r="D720" s="61" t="s">
        <v>71</v>
      </c>
      <c r="E720" s="60">
        <v>171038</v>
      </c>
      <c r="F720" s="60"/>
      <c r="G720" s="60">
        <v>1226</v>
      </c>
      <c r="H720" s="60" t="s">
        <v>50</v>
      </c>
      <c r="I720" s="54">
        <v>10745</v>
      </c>
      <c r="J720" s="55">
        <v>7572.5658287999986</v>
      </c>
      <c r="K720" s="56">
        <v>1.2620943047999997</v>
      </c>
      <c r="L720" s="55">
        <v>5988.6374762759988</v>
      </c>
      <c r="M720" s="55">
        <v>0</v>
      </c>
      <c r="N720" s="55">
        <v>0</v>
      </c>
      <c r="O720" s="55">
        <v>1735.3796691000002</v>
      </c>
      <c r="P720" s="55">
        <v>1124.7447306991523</v>
      </c>
      <c r="Q720" s="55">
        <v>683.42</v>
      </c>
      <c r="R720" s="55">
        <v>628.82586642355216</v>
      </c>
      <c r="S720" s="112">
        <f t="shared" si="33"/>
        <v>17733.573571298704</v>
      </c>
      <c r="T720" s="51" t="s">
        <v>808</v>
      </c>
      <c r="U720" s="51">
        <v>2028</v>
      </c>
      <c r="V720" s="55">
        <v>7473.6</v>
      </c>
      <c r="W720" s="55">
        <v>1487.4098042851201</v>
      </c>
      <c r="X720" s="112">
        <f t="shared" si="34"/>
        <v>8961.0098042851205</v>
      </c>
      <c r="Y720" s="55">
        <f t="shared" si="35"/>
        <v>26694.583375583825</v>
      </c>
      <c r="Z720" s="3"/>
    </row>
    <row r="721" spans="1:26" x14ac:dyDescent="0.3">
      <c r="A721" s="60" t="s">
        <v>21</v>
      </c>
      <c r="B721" s="60">
        <v>902204</v>
      </c>
      <c r="C721" s="60" t="s">
        <v>70</v>
      </c>
      <c r="D721" s="62" t="s">
        <v>71</v>
      </c>
      <c r="E721" s="60">
        <v>191051</v>
      </c>
      <c r="F721" s="60"/>
      <c r="G721" s="60">
        <v>1202</v>
      </c>
      <c r="H721" s="60" t="s">
        <v>50</v>
      </c>
      <c r="I721" s="54">
        <v>4757</v>
      </c>
      <c r="J721" s="55">
        <v>4606.6442125200001</v>
      </c>
      <c r="K721" s="56">
        <v>0.76777403542</v>
      </c>
      <c r="L721" s="55">
        <v>0</v>
      </c>
      <c r="M721" s="55">
        <v>0</v>
      </c>
      <c r="N721" s="55">
        <v>0</v>
      </c>
      <c r="O721" s="55">
        <v>1735.3796691000002</v>
      </c>
      <c r="P721" s="55">
        <v>1188.2557528493878</v>
      </c>
      <c r="Q721" s="55">
        <v>0</v>
      </c>
      <c r="R721" s="55">
        <v>273.0152303388922</v>
      </c>
      <c r="S721" s="112">
        <f t="shared" si="33"/>
        <v>7803.2948648082802</v>
      </c>
      <c r="T721" s="51" t="s">
        <v>81</v>
      </c>
      <c r="U721" s="51">
        <v>2030</v>
      </c>
      <c r="V721" s="55">
        <v>3244.788</v>
      </c>
      <c r="W721" s="55">
        <v>44.584971321861225</v>
      </c>
      <c r="X721" s="112">
        <f t="shared" si="34"/>
        <v>3289.3729713218613</v>
      </c>
      <c r="Y721" s="55">
        <f t="shared" si="35"/>
        <v>11092.667836130142</v>
      </c>
      <c r="Z721" s="3"/>
    </row>
    <row r="722" spans="1:26" x14ac:dyDescent="0.3">
      <c r="A722" s="60" t="s">
        <v>21</v>
      </c>
      <c r="B722" s="60">
        <v>902204</v>
      </c>
      <c r="C722" s="60" t="s">
        <v>70</v>
      </c>
      <c r="D722" s="61" t="s">
        <v>71</v>
      </c>
      <c r="E722" s="60">
        <v>201033</v>
      </c>
      <c r="F722" s="60"/>
      <c r="G722" s="60">
        <v>1202</v>
      </c>
      <c r="H722" s="60" t="s">
        <v>50</v>
      </c>
      <c r="I722" s="54">
        <v>5756</v>
      </c>
      <c r="J722" s="55">
        <v>4606.6442125200001</v>
      </c>
      <c r="K722" s="56">
        <v>0.76777403542</v>
      </c>
      <c r="L722" s="55">
        <v>0</v>
      </c>
      <c r="M722" s="55">
        <v>0</v>
      </c>
      <c r="N722" s="55">
        <v>0</v>
      </c>
      <c r="O722" s="55">
        <v>1735.3796691000002</v>
      </c>
      <c r="P722" s="55">
        <v>0</v>
      </c>
      <c r="Q722" s="55">
        <v>0</v>
      </c>
      <c r="R722" s="55">
        <v>546.03046067778439</v>
      </c>
      <c r="S722" s="112">
        <f t="shared" si="33"/>
        <v>6888.0543422977844</v>
      </c>
      <c r="T722" s="51" t="s">
        <v>808</v>
      </c>
      <c r="U722" s="51">
        <v>2030</v>
      </c>
      <c r="V722" s="55">
        <v>6489.576</v>
      </c>
      <c r="W722" s="55">
        <v>120.01792280155075</v>
      </c>
      <c r="X722" s="112">
        <f t="shared" si="34"/>
        <v>6609.5939228015504</v>
      </c>
      <c r="Y722" s="55">
        <f t="shared" si="35"/>
        <v>13497.648265099335</v>
      </c>
      <c r="Z722" s="3"/>
    </row>
    <row r="723" spans="1:26" x14ac:dyDescent="0.3">
      <c r="A723" s="60" t="s">
        <v>21</v>
      </c>
      <c r="B723" s="60">
        <v>902204</v>
      </c>
      <c r="C723" s="60" t="s">
        <v>70</v>
      </c>
      <c r="D723" s="61" t="s">
        <v>71</v>
      </c>
      <c r="E723" s="60">
        <v>201055</v>
      </c>
      <c r="F723" s="60"/>
      <c r="G723" s="60">
        <v>1226</v>
      </c>
      <c r="H723" s="60" t="s">
        <v>50</v>
      </c>
      <c r="I723" s="54">
        <v>4252</v>
      </c>
      <c r="J723" s="55">
        <v>7572.5658287999986</v>
      </c>
      <c r="K723" s="56">
        <v>1.2620943047999997</v>
      </c>
      <c r="L723" s="55">
        <v>0</v>
      </c>
      <c r="M723" s="55">
        <v>0</v>
      </c>
      <c r="N723" s="55">
        <v>0</v>
      </c>
      <c r="O723" s="55">
        <v>1735.3796691000002</v>
      </c>
      <c r="P723" s="55">
        <v>0</v>
      </c>
      <c r="Q723" s="55">
        <v>0</v>
      </c>
      <c r="R723" s="55">
        <v>628.82586642355216</v>
      </c>
      <c r="S723" s="112">
        <f t="shared" si="33"/>
        <v>9936.7713643235511</v>
      </c>
      <c r="T723" s="51" t="s">
        <v>808</v>
      </c>
      <c r="U723" s="51">
        <v>2031</v>
      </c>
      <c r="V723" s="55">
        <v>7473.6</v>
      </c>
      <c r="W723" s="55">
        <v>370.64427764257897</v>
      </c>
      <c r="X723" s="112">
        <f t="shared" si="34"/>
        <v>7844.2442776425796</v>
      </c>
      <c r="Y723" s="55">
        <f t="shared" si="35"/>
        <v>17781.015641966129</v>
      </c>
      <c r="Z723" s="3"/>
    </row>
    <row r="724" spans="1:26" x14ac:dyDescent="0.3">
      <c r="A724" s="60" t="s">
        <v>21</v>
      </c>
      <c r="B724" s="60">
        <v>902204</v>
      </c>
      <c r="C724" s="60" t="s">
        <v>70</v>
      </c>
      <c r="D724" s="61" t="s">
        <v>71</v>
      </c>
      <c r="E724" s="60">
        <v>231007</v>
      </c>
      <c r="F724" s="60"/>
      <c r="G724" s="60">
        <v>1226</v>
      </c>
      <c r="H724" s="60" t="s">
        <v>50</v>
      </c>
      <c r="I724" s="54">
        <v>0</v>
      </c>
      <c r="J724" s="55">
        <v>7572.5658287999986</v>
      </c>
      <c r="K724" s="56">
        <v>1.2620943047999997</v>
      </c>
      <c r="L724" s="55">
        <v>0</v>
      </c>
      <c r="M724" s="55">
        <v>0</v>
      </c>
      <c r="N724" s="55">
        <v>0</v>
      </c>
      <c r="O724" s="55">
        <v>1735.3796691000002</v>
      </c>
      <c r="P724" s="55">
        <v>0</v>
      </c>
      <c r="Q724" s="55">
        <v>0</v>
      </c>
      <c r="R724" s="55">
        <v>128.62347267754475</v>
      </c>
      <c r="S724" s="112">
        <f t="shared" si="33"/>
        <v>9436.568970577544</v>
      </c>
      <c r="T724" s="51" t="s">
        <v>808</v>
      </c>
      <c r="U724" s="51">
        <v>2031</v>
      </c>
      <c r="V724" s="55">
        <v>1528.6909090909091</v>
      </c>
      <c r="W724" s="55">
        <v>30.938270749751197</v>
      </c>
      <c r="X724" s="112">
        <f t="shared" si="34"/>
        <v>1559.6291798406603</v>
      </c>
      <c r="Y724" s="55">
        <f t="shared" si="35"/>
        <v>10996.198150418204</v>
      </c>
      <c r="Z724" s="3"/>
    </row>
    <row r="725" spans="1:26" x14ac:dyDescent="0.3">
      <c r="A725" s="60" t="s">
        <v>21</v>
      </c>
      <c r="B725" s="60">
        <v>902204</v>
      </c>
      <c r="C725" s="60" t="s">
        <v>70</v>
      </c>
      <c r="D725" s="61" t="s">
        <v>71</v>
      </c>
      <c r="E725" s="60">
        <v>231008</v>
      </c>
      <c r="F725" s="60"/>
      <c r="G725" s="60">
        <v>1226</v>
      </c>
      <c r="H725" s="60" t="s">
        <v>50</v>
      </c>
      <c r="I725" s="54">
        <v>34</v>
      </c>
      <c r="J725" s="55">
        <v>7572.5658287999986</v>
      </c>
      <c r="K725" s="56">
        <v>1.2620943047999997</v>
      </c>
      <c r="L725" s="55">
        <v>0</v>
      </c>
      <c r="M725" s="55">
        <v>0</v>
      </c>
      <c r="N725" s="55">
        <v>0</v>
      </c>
      <c r="O725" s="55">
        <v>1735.3796691000002</v>
      </c>
      <c r="P725" s="55">
        <v>0</v>
      </c>
      <c r="Q725" s="55">
        <v>0</v>
      </c>
      <c r="R725" s="55">
        <v>128.62347267754475</v>
      </c>
      <c r="S725" s="112">
        <f t="shared" si="33"/>
        <v>9436.568970577544</v>
      </c>
      <c r="T725" s="51" t="s">
        <v>808</v>
      </c>
      <c r="U725" s="51">
        <v>2031</v>
      </c>
      <c r="V725" s="55">
        <v>1528.6909090909091</v>
      </c>
      <c r="W725" s="55">
        <v>0</v>
      </c>
      <c r="X725" s="112">
        <f t="shared" si="34"/>
        <v>1528.6909090909091</v>
      </c>
      <c r="Y725" s="55">
        <f t="shared" si="35"/>
        <v>10965.259879668452</v>
      </c>
      <c r="Z725" s="3"/>
    </row>
    <row r="726" spans="1:26" x14ac:dyDescent="0.3">
      <c r="A726" s="60" t="s">
        <v>21</v>
      </c>
      <c r="B726" s="60">
        <v>902204</v>
      </c>
      <c r="C726" s="60" t="s">
        <v>70</v>
      </c>
      <c r="D726" s="61" t="s">
        <v>71</v>
      </c>
      <c r="E726" s="60">
        <v>231010</v>
      </c>
      <c r="F726" s="60"/>
      <c r="G726" s="60">
        <v>1226</v>
      </c>
      <c r="H726" s="60" t="s">
        <v>50</v>
      </c>
      <c r="I726" s="54">
        <v>0</v>
      </c>
      <c r="J726" s="55">
        <v>7572.5658287999986</v>
      </c>
      <c r="K726" s="56">
        <v>1.2620943047999997</v>
      </c>
      <c r="L726" s="55">
        <v>0</v>
      </c>
      <c r="M726" s="55">
        <v>0</v>
      </c>
      <c r="N726" s="55">
        <v>0</v>
      </c>
      <c r="O726" s="55">
        <v>1735.3796691000002</v>
      </c>
      <c r="P726" s="55">
        <v>0</v>
      </c>
      <c r="Q726" s="55">
        <v>0</v>
      </c>
      <c r="R726" s="55">
        <v>128.62347267754475</v>
      </c>
      <c r="S726" s="112">
        <f t="shared" si="33"/>
        <v>9436.568970577544</v>
      </c>
      <c r="T726" s="51" t="s">
        <v>808</v>
      </c>
      <c r="U726" s="51">
        <v>2031</v>
      </c>
      <c r="V726" s="55">
        <v>1528.6909090909091</v>
      </c>
      <c r="W726" s="55">
        <v>24.878197097738077</v>
      </c>
      <c r="X726" s="112">
        <f t="shared" si="34"/>
        <v>1553.5691061886473</v>
      </c>
      <c r="Y726" s="55">
        <f t="shared" si="35"/>
        <v>10990.13807676619</v>
      </c>
      <c r="Z726" s="3"/>
    </row>
    <row r="727" spans="1:26" x14ac:dyDescent="0.3">
      <c r="A727" s="60" t="s">
        <v>21</v>
      </c>
      <c r="B727" s="60">
        <v>902204</v>
      </c>
      <c r="C727" s="60" t="s">
        <v>70</v>
      </c>
      <c r="D727" s="61" t="s">
        <v>71</v>
      </c>
      <c r="E727" s="60">
        <v>121008</v>
      </c>
      <c r="F727" s="60"/>
      <c r="G727" s="60">
        <v>1226</v>
      </c>
      <c r="H727" s="60" t="s">
        <v>50</v>
      </c>
      <c r="I727" s="54">
        <v>6955</v>
      </c>
      <c r="J727" s="55">
        <v>7572.5658287999986</v>
      </c>
      <c r="K727" s="56">
        <v>1.2620943047999997</v>
      </c>
      <c r="L727" s="55">
        <v>1205.3000610839997</v>
      </c>
      <c r="M727" s="55">
        <v>0</v>
      </c>
      <c r="N727" s="55">
        <v>0</v>
      </c>
      <c r="O727" s="55">
        <v>1735.3796691000002</v>
      </c>
      <c r="P727" s="55">
        <v>0</v>
      </c>
      <c r="Q727" s="55">
        <v>0</v>
      </c>
      <c r="R727" s="55">
        <v>0</v>
      </c>
      <c r="S727" s="112">
        <f t="shared" si="33"/>
        <v>10513.245558983999</v>
      </c>
      <c r="T727" s="51" t="s">
        <v>807</v>
      </c>
      <c r="U727" s="51">
        <v>2022</v>
      </c>
      <c r="V727" s="55">
        <v>0</v>
      </c>
      <c r="W727" s="55">
        <v>0</v>
      </c>
      <c r="X727" s="112">
        <f t="shared" si="34"/>
        <v>0</v>
      </c>
      <c r="Y727" s="55">
        <f t="shared" si="35"/>
        <v>10513.245558983999</v>
      </c>
      <c r="Z727" s="3"/>
    </row>
    <row r="728" spans="1:26" x14ac:dyDescent="0.3">
      <c r="A728" s="60" t="s">
        <v>21</v>
      </c>
      <c r="B728" s="60">
        <v>902205</v>
      </c>
      <c r="C728" s="60" t="s">
        <v>72</v>
      </c>
      <c r="D728" s="61" t="s">
        <v>73</v>
      </c>
      <c r="E728" s="60">
        <v>181047</v>
      </c>
      <c r="F728" s="60"/>
      <c r="G728" s="60">
        <v>1202</v>
      </c>
      <c r="H728" s="60" t="s">
        <v>50</v>
      </c>
      <c r="I728" s="54">
        <v>4744</v>
      </c>
      <c r="J728" s="55">
        <v>4606.6442125200001</v>
      </c>
      <c r="K728" s="56">
        <v>0.76777403542</v>
      </c>
      <c r="L728" s="55">
        <v>0</v>
      </c>
      <c r="M728" s="55">
        <v>0</v>
      </c>
      <c r="N728" s="55">
        <v>0</v>
      </c>
      <c r="O728" s="55">
        <v>1735.3796691000002</v>
      </c>
      <c r="P728" s="55">
        <v>0</v>
      </c>
      <c r="Q728" s="55">
        <v>0</v>
      </c>
      <c r="R728" s="55">
        <v>273.0152303388922</v>
      </c>
      <c r="S728" s="112">
        <f t="shared" si="33"/>
        <v>6615.039111958893</v>
      </c>
      <c r="T728" s="51" t="s">
        <v>81</v>
      </c>
      <c r="U728" s="51">
        <v>2029</v>
      </c>
      <c r="V728" s="55">
        <v>3244.788</v>
      </c>
      <c r="W728" s="55">
        <v>475.96308498576008</v>
      </c>
      <c r="X728" s="112">
        <f t="shared" si="34"/>
        <v>3720.7510849857599</v>
      </c>
      <c r="Y728" s="55">
        <f t="shared" si="35"/>
        <v>10335.790196944654</v>
      </c>
      <c r="Z728" s="3"/>
    </row>
    <row r="729" spans="1:26" x14ac:dyDescent="0.3">
      <c r="A729" s="60" t="s">
        <v>21</v>
      </c>
      <c r="B729" s="60">
        <v>902205</v>
      </c>
      <c r="C729" s="60" t="s">
        <v>72</v>
      </c>
      <c r="D729" s="61" t="s">
        <v>73</v>
      </c>
      <c r="E729" s="60">
        <v>191022</v>
      </c>
      <c r="F729" s="60"/>
      <c r="G729" s="60">
        <v>1202</v>
      </c>
      <c r="H729" s="60" t="s">
        <v>50</v>
      </c>
      <c r="I729" s="54">
        <v>4606</v>
      </c>
      <c r="J729" s="55">
        <v>4606.6442125200001</v>
      </c>
      <c r="K729" s="56">
        <v>0.76777403542</v>
      </c>
      <c r="L729" s="55">
        <v>0</v>
      </c>
      <c r="M729" s="55">
        <v>0</v>
      </c>
      <c r="N729" s="55">
        <v>0</v>
      </c>
      <c r="O729" s="55">
        <v>1735.3796691000002</v>
      </c>
      <c r="P729" s="55">
        <v>0</v>
      </c>
      <c r="Q729" s="55">
        <v>977.04000000000008</v>
      </c>
      <c r="R729" s="55">
        <v>273.0152303388922</v>
      </c>
      <c r="S729" s="112">
        <f t="shared" si="33"/>
        <v>7592.0791119588921</v>
      </c>
      <c r="T729" s="51" t="s">
        <v>81</v>
      </c>
      <c r="U729" s="51">
        <v>2029</v>
      </c>
      <c r="V729" s="55">
        <v>3244.788</v>
      </c>
      <c r="W729" s="55">
        <v>419.00713655377507</v>
      </c>
      <c r="X729" s="112">
        <f t="shared" si="34"/>
        <v>3663.7951365537751</v>
      </c>
      <c r="Y729" s="55">
        <f t="shared" si="35"/>
        <v>11255.874248512668</v>
      </c>
      <c r="Z729" s="3"/>
    </row>
    <row r="730" spans="1:26" x14ac:dyDescent="0.3">
      <c r="A730" s="60" t="s">
        <v>21</v>
      </c>
      <c r="B730" s="60">
        <v>902205</v>
      </c>
      <c r="C730" s="60" t="s">
        <v>72</v>
      </c>
      <c r="D730" s="61" t="s">
        <v>73</v>
      </c>
      <c r="E730" s="60">
        <v>201008</v>
      </c>
      <c r="F730" s="60"/>
      <c r="G730" s="60">
        <v>1226</v>
      </c>
      <c r="H730" s="60" t="s">
        <v>50</v>
      </c>
      <c r="I730" s="54">
        <v>4824</v>
      </c>
      <c r="J730" s="55">
        <v>7572.5658287999986</v>
      </c>
      <c r="K730" s="56">
        <v>1.2620943047999997</v>
      </c>
      <c r="L730" s="55">
        <v>0</v>
      </c>
      <c r="M730" s="55">
        <v>0</v>
      </c>
      <c r="N730" s="55">
        <v>0</v>
      </c>
      <c r="O730" s="55">
        <v>1735.3796691000002</v>
      </c>
      <c r="P730" s="55">
        <v>0</v>
      </c>
      <c r="Q730" s="55">
        <v>0</v>
      </c>
      <c r="R730" s="55">
        <v>314.41293321177608</v>
      </c>
      <c r="S730" s="112">
        <f t="shared" si="33"/>
        <v>9622.3584311117738</v>
      </c>
      <c r="T730" s="51" t="s">
        <v>81</v>
      </c>
      <c r="U730" s="51">
        <v>2030</v>
      </c>
      <c r="V730" s="55">
        <v>3736.8</v>
      </c>
      <c r="W730" s="55">
        <v>521.13324479441235</v>
      </c>
      <c r="X730" s="112">
        <f t="shared" si="34"/>
        <v>4257.9332447944125</v>
      </c>
      <c r="Y730" s="55">
        <f t="shared" si="35"/>
        <v>13880.291675906186</v>
      </c>
      <c r="Z730" s="3"/>
    </row>
    <row r="731" spans="1:26" x14ac:dyDescent="0.3">
      <c r="A731" s="60" t="s">
        <v>21</v>
      </c>
      <c r="B731" s="60">
        <v>902206</v>
      </c>
      <c r="C731" s="60" t="s">
        <v>74</v>
      </c>
      <c r="D731" s="61" t="s">
        <v>75</v>
      </c>
      <c r="E731" s="60">
        <v>151040</v>
      </c>
      <c r="F731" s="60"/>
      <c r="G731" s="60">
        <v>1226</v>
      </c>
      <c r="H731" s="60" t="s">
        <v>50</v>
      </c>
      <c r="I731" s="54">
        <v>10029</v>
      </c>
      <c r="J731" s="55">
        <v>7572.5658287999986</v>
      </c>
      <c r="K731" s="56">
        <v>1.2620943047999997</v>
      </c>
      <c r="L731" s="55">
        <v>5084.9779540391992</v>
      </c>
      <c r="M731" s="55">
        <v>0</v>
      </c>
      <c r="N731" s="55">
        <v>0</v>
      </c>
      <c r="O731" s="55">
        <v>1735.3796691000002</v>
      </c>
      <c r="P731" s="55">
        <v>0</v>
      </c>
      <c r="Q731" s="55">
        <v>0</v>
      </c>
      <c r="R731" s="55">
        <v>628.82586642355216</v>
      </c>
      <c r="S731" s="112">
        <f t="shared" si="33"/>
        <v>15021.74931836275</v>
      </c>
      <c r="T731" s="51" t="s">
        <v>808</v>
      </c>
      <c r="U731" s="51">
        <v>2025</v>
      </c>
      <c r="V731" s="55">
        <v>7473.6</v>
      </c>
      <c r="W731" s="55">
        <v>0</v>
      </c>
      <c r="X731" s="112">
        <f t="shared" si="34"/>
        <v>7473.6</v>
      </c>
      <c r="Y731" s="55">
        <f t="shared" si="35"/>
        <v>22495.349318362751</v>
      </c>
      <c r="Z731" s="3"/>
    </row>
    <row r="732" spans="1:26" x14ac:dyDescent="0.3">
      <c r="A732" s="60" t="s">
        <v>21</v>
      </c>
      <c r="B732" s="60">
        <v>902206</v>
      </c>
      <c r="C732" s="60" t="s">
        <v>74</v>
      </c>
      <c r="D732" s="62" t="s">
        <v>75</v>
      </c>
      <c r="E732" s="60">
        <v>151067</v>
      </c>
      <c r="F732" s="60"/>
      <c r="G732" s="60">
        <v>1226</v>
      </c>
      <c r="H732" s="60" t="s">
        <v>50</v>
      </c>
      <c r="I732" s="54">
        <v>3859</v>
      </c>
      <c r="J732" s="55">
        <v>7572.5658287999986</v>
      </c>
      <c r="K732" s="56">
        <v>1.2620943047999997</v>
      </c>
      <c r="L732" s="55">
        <v>0</v>
      </c>
      <c r="M732" s="55">
        <v>0</v>
      </c>
      <c r="N732" s="55">
        <v>0</v>
      </c>
      <c r="O732" s="55">
        <v>1735.3796691000002</v>
      </c>
      <c r="P732" s="55">
        <v>0</v>
      </c>
      <c r="Q732" s="55">
        <v>0</v>
      </c>
      <c r="R732" s="55">
        <v>628.82586642355216</v>
      </c>
      <c r="S732" s="112">
        <f t="shared" si="33"/>
        <v>9936.7713643235511</v>
      </c>
      <c r="T732" s="51" t="s">
        <v>808</v>
      </c>
      <c r="U732" s="51">
        <v>2025</v>
      </c>
      <c r="V732" s="57">
        <v>7473.6</v>
      </c>
      <c r="W732" s="55">
        <v>0</v>
      </c>
      <c r="X732" s="112">
        <f t="shared" si="34"/>
        <v>7473.6</v>
      </c>
      <c r="Y732" s="55">
        <f t="shared" si="35"/>
        <v>17410.371364323553</v>
      </c>
      <c r="Z732" s="3"/>
    </row>
    <row r="733" spans="1:26" x14ac:dyDescent="0.3">
      <c r="A733" s="60" t="s">
        <v>21</v>
      </c>
      <c r="B733" s="60">
        <v>902206</v>
      </c>
      <c r="C733" s="60" t="s">
        <v>74</v>
      </c>
      <c r="D733" s="62" t="s">
        <v>75</v>
      </c>
      <c r="E733" s="60">
        <v>171033</v>
      </c>
      <c r="F733" s="60"/>
      <c r="G733" s="60">
        <v>1226</v>
      </c>
      <c r="H733" s="60" t="s">
        <v>50</v>
      </c>
      <c r="I733" s="54">
        <v>6252</v>
      </c>
      <c r="J733" s="55">
        <v>7572.5658287999986</v>
      </c>
      <c r="K733" s="56">
        <v>1.2620943047999997</v>
      </c>
      <c r="L733" s="55">
        <v>318.04776480959993</v>
      </c>
      <c r="M733" s="55">
        <v>0</v>
      </c>
      <c r="N733" s="55">
        <v>0</v>
      </c>
      <c r="O733" s="55">
        <v>1735.3796691000002</v>
      </c>
      <c r="P733" s="55">
        <v>20.997909417689264</v>
      </c>
      <c r="Q733" s="55">
        <v>0</v>
      </c>
      <c r="R733" s="55">
        <v>349.78438819810088</v>
      </c>
      <c r="S733" s="112">
        <f t="shared" si="33"/>
        <v>9996.7755603253881</v>
      </c>
      <c r="T733" s="51" t="s">
        <v>81</v>
      </c>
      <c r="U733" s="51">
        <v>2028</v>
      </c>
      <c r="V733" s="55">
        <v>4157.1900000000005</v>
      </c>
      <c r="W733" s="55">
        <v>902.91100132800011</v>
      </c>
      <c r="X733" s="112">
        <f t="shared" si="34"/>
        <v>5060.1010013280011</v>
      </c>
      <c r="Y733" s="55">
        <f t="shared" si="35"/>
        <v>15056.876561653389</v>
      </c>
      <c r="Z733" s="3"/>
    </row>
    <row r="734" spans="1:26" x14ac:dyDescent="0.3">
      <c r="A734" s="60" t="s">
        <v>21</v>
      </c>
      <c r="B734" s="60">
        <v>902206</v>
      </c>
      <c r="C734" s="60" t="s">
        <v>74</v>
      </c>
      <c r="D734" s="62" t="s">
        <v>75</v>
      </c>
      <c r="E734" s="60">
        <v>171034</v>
      </c>
      <c r="F734" s="60"/>
      <c r="G734" s="60">
        <v>1226</v>
      </c>
      <c r="H734" s="60" t="s">
        <v>50</v>
      </c>
      <c r="I734" s="54">
        <v>6957</v>
      </c>
      <c r="J734" s="55">
        <v>7572.5658287999986</v>
      </c>
      <c r="K734" s="56">
        <v>1.2620943047999997</v>
      </c>
      <c r="L734" s="55">
        <v>1207.8242496935998</v>
      </c>
      <c r="M734" s="55">
        <v>0</v>
      </c>
      <c r="N734" s="55">
        <v>0</v>
      </c>
      <c r="O734" s="55">
        <v>1735.3796691000002</v>
      </c>
      <c r="P734" s="55">
        <v>342.57524414480463</v>
      </c>
      <c r="Q734" s="55">
        <v>0</v>
      </c>
      <c r="R734" s="55">
        <v>349.78438819810088</v>
      </c>
      <c r="S734" s="112">
        <f t="shared" si="33"/>
        <v>11208.129379936505</v>
      </c>
      <c r="T734" s="51" t="s">
        <v>81</v>
      </c>
      <c r="U734" s="51">
        <v>2028</v>
      </c>
      <c r="V734" s="55">
        <v>4157.1900000000005</v>
      </c>
      <c r="W734" s="55">
        <v>902.91100132800011</v>
      </c>
      <c r="X734" s="112">
        <f t="shared" si="34"/>
        <v>5060.1010013280011</v>
      </c>
      <c r="Y734" s="55">
        <f t="shared" si="35"/>
        <v>16268.230381264506</v>
      </c>
      <c r="Z734" s="3"/>
    </row>
    <row r="735" spans="1:26" x14ac:dyDescent="0.3">
      <c r="A735" s="60" t="s">
        <v>21</v>
      </c>
      <c r="B735" s="60">
        <v>902206</v>
      </c>
      <c r="C735" s="60" t="s">
        <v>74</v>
      </c>
      <c r="D735" s="62" t="s">
        <v>75</v>
      </c>
      <c r="E735" s="60">
        <v>171035</v>
      </c>
      <c r="F735" s="60"/>
      <c r="G735" s="60">
        <v>1226</v>
      </c>
      <c r="H735" s="60" t="s">
        <v>50</v>
      </c>
      <c r="I735" s="54">
        <v>10785</v>
      </c>
      <c r="J735" s="55">
        <v>7572.5658287999986</v>
      </c>
      <c r="K735" s="56">
        <v>1.2620943047999997</v>
      </c>
      <c r="L735" s="55">
        <v>6039.1212484679991</v>
      </c>
      <c r="M735" s="55">
        <v>0</v>
      </c>
      <c r="N735" s="55">
        <v>0</v>
      </c>
      <c r="O735" s="55">
        <v>1735.3796691000002</v>
      </c>
      <c r="P735" s="55">
        <v>0</v>
      </c>
      <c r="Q735" s="55">
        <v>0</v>
      </c>
      <c r="R735" s="55">
        <v>764.02342770461587</v>
      </c>
      <c r="S735" s="112">
        <f t="shared" si="33"/>
        <v>16111.090174072615</v>
      </c>
      <c r="T735" s="51" t="s">
        <v>808</v>
      </c>
      <c r="U735" s="51">
        <v>2028</v>
      </c>
      <c r="V735" s="55">
        <v>9080.4240000000009</v>
      </c>
      <c r="W735" s="55">
        <v>902.91100132800011</v>
      </c>
      <c r="X735" s="112">
        <f t="shared" si="34"/>
        <v>9983.3350013280015</v>
      </c>
      <c r="Y735" s="55">
        <f t="shared" si="35"/>
        <v>26094.425175400618</v>
      </c>
      <c r="Z735" s="3"/>
    </row>
    <row r="736" spans="1:26" x14ac:dyDescent="0.3">
      <c r="A736" s="60" t="s">
        <v>21</v>
      </c>
      <c r="B736" s="60">
        <v>902206</v>
      </c>
      <c r="C736" s="60" t="s">
        <v>74</v>
      </c>
      <c r="D736" s="62" t="s">
        <v>75</v>
      </c>
      <c r="E736" s="60">
        <v>181042</v>
      </c>
      <c r="F736" s="60"/>
      <c r="G736" s="60">
        <v>1226</v>
      </c>
      <c r="H736" s="60" t="s">
        <v>50</v>
      </c>
      <c r="I736" s="54">
        <v>8705</v>
      </c>
      <c r="J736" s="55">
        <v>7572.5658287999986</v>
      </c>
      <c r="K736" s="56">
        <v>1.2620943047999997</v>
      </c>
      <c r="L736" s="55">
        <v>3413.9650944839991</v>
      </c>
      <c r="M736" s="55">
        <v>0</v>
      </c>
      <c r="N736" s="55">
        <v>0</v>
      </c>
      <c r="O736" s="55">
        <v>1735.3796691000002</v>
      </c>
      <c r="P736" s="55">
        <v>56.532833047624919</v>
      </c>
      <c r="Q736" s="55">
        <v>0</v>
      </c>
      <c r="R736" s="55">
        <v>349.78438819810088</v>
      </c>
      <c r="S736" s="112">
        <f t="shared" si="33"/>
        <v>13128.227813629725</v>
      </c>
      <c r="T736" s="51" t="s">
        <v>81</v>
      </c>
      <c r="U736" s="51">
        <v>2029</v>
      </c>
      <c r="V736" s="55">
        <v>4157.1900000000005</v>
      </c>
      <c r="W736" s="55">
        <v>498.75997542821824</v>
      </c>
      <c r="X736" s="112">
        <f t="shared" si="34"/>
        <v>4655.9499754282187</v>
      </c>
      <c r="Y736" s="55">
        <f t="shared" si="35"/>
        <v>17784.177789057943</v>
      </c>
      <c r="Z736" s="3"/>
    </row>
    <row r="737" spans="1:26" x14ac:dyDescent="0.3">
      <c r="A737" s="60" t="s">
        <v>21</v>
      </c>
      <c r="B737" s="60">
        <v>902206</v>
      </c>
      <c r="C737" s="60" t="s">
        <v>74</v>
      </c>
      <c r="D737" s="61" t="s">
        <v>75</v>
      </c>
      <c r="E737" s="60">
        <v>181043</v>
      </c>
      <c r="F737" s="60"/>
      <c r="G737" s="60">
        <v>1226</v>
      </c>
      <c r="H737" s="60" t="s">
        <v>50</v>
      </c>
      <c r="I737" s="54">
        <v>4557</v>
      </c>
      <c r="J737" s="55">
        <v>7572.5658287999986</v>
      </c>
      <c r="K737" s="56">
        <v>1.2620943047999997</v>
      </c>
      <c r="L737" s="55">
        <v>0</v>
      </c>
      <c r="M737" s="55">
        <v>0</v>
      </c>
      <c r="N737" s="55">
        <v>0</v>
      </c>
      <c r="O737" s="55">
        <v>1735.3796691000002</v>
      </c>
      <c r="P737" s="55">
        <v>0</v>
      </c>
      <c r="Q737" s="55">
        <v>0</v>
      </c>
      <c r="R737" s="55">
        <v>349.78438819810088</v>
      </c>
      <c r="S737" s="112">
        <f t="shared" si="33"/>
        <v>9657.7298860980991</v>
      </c>
      <c r="T737" s="51" t="s">
        <v>81</v>
      </c>
      <c r="U737" s="51">
        <v>2029</v>
      </c>
      <c r="V737" s="55">
        <v>4157.1900000000005</v>
      </c>
      <c r="W737" s="55">
        <v>498.75997542821824</v>
      </c>
      <c r="X737" s="112">
        <f t="shared" si="34"/>
        <v>4655.9499754282187</v>
      </c>
      <c r="Y737" s="55">
        <f t="shared" si="35"/>
        <v>14313.679861526318</v>
      </c>
      <c r="Z737" s="3"/>
    </row>
    <row r="738" spans="1:26" x14ac:dyDescent="0.3">
      <c r="A738" s="60" t="s">
        <v>21</v>
      </c>
      <c r="B738" s="60">
        <v>902206</v>
      </c>
      <c r="C738" s="60" t="s">
        <v>74</v>
      </c>
      <c r="D738" s="61" t="s">
        <v>75</v>
      </c>
      <c r="E738" s="60">
        <v>201011</v>
      </c>
      <c r="F738" s="60"/>
      <c r="G738" s="60">
        <v>1226</v>
      </c>
      <c r="H738" s="60" t="s">
        <v>50</v>
      </c>
      <c r="I738" s="54">
        <v>2467</v>
      </c>
      <c r="J738" s="55">
        <v>7572.5658287999986</v>
      </c>
      <c r="K738" s="56">
        <v>1.2620943047999997</v>
      </c>
      <c r="L738" s="55">
        <v>0</v>
      </c>
      <c r="M738" s="55">
        <v>21.330485050034131</v>
      </c>
      <c r="N738" s="55">
        <v>0</v>
      </c>
      <c r="O738" s="55">
        <v>1735.3796691000002</v>
      </c>
      <c r="P738" s="55">
        <v>0</v>
      </c>
      <c r="Q738" s="55">
        <v>0</v>
      </c>
      <c r="R738" s="55">
        <v>393.01616651472006</v>
      </c>
      <c r="S738" s="112">
        <f t="shared" si="33"/>
        <v>9722.2921494647526</v>
      </c>
      <c r="T738" s="51" t="s">
        <v>81</v>
      </c>
      <c r="U738" s="51">
        <v>2031</v>
      </c>
      <c r="V738" s="55">
        <v>4671</v>
      </c>
      <c r="W738" s="55">
        <v>137.81403820465616</v>
      </c>
      <c r="X738" s="112">
        <f t="shared" si="34"/>
        <v>4808.8140382046558</v>
      </c>
      <c r="Y738" s="55">
        <f t="shared" si="35"/>
        <v>14531.106187669408</v>
      </c>
      <c r="Z738" s="3"/>
    </row>
    <row r="739" spans="1:26" x14ac:dyDescent="0.3">
      <c r="A739" s="60" t="s">
        <v>21</v>
      </c>
      <c r="B739" s="60">
        <v>902206</v>
      </c>
      <c r="C739" s="60" t="s">
        <v>74</v>
      </c>
      <c r="D739" s="61" t="s">
        <v>75</v>
      </c>
      <c r="E739" s="60">
        <v>231011</v>
      </c>
      <c r="F739" s="60"/>
      <c r="G739" s="60">
        <v>1226</v>
      </c>
      <c r="H739" s="60" t="s">
        <v>50</v>
      </c>
      <c r="I739" s="54">
        <v>1662</v>
      </c>
      <c r="J739" s="55">
        <v>7572.5658287999986</v>
      </c>
      <c r="K739" s="56">
        <v>1.2620943047999997</v>
      </c>
      <c r="L739" s="55">
        <v>0</v>
      </c>
      <c r="M739" s="55">
        <v>0</v>
      </c>
      <c r="N739" s="55">
        <v>0</v>
      </c>
      <c r="O739" s="55">
        <v>1735.3796691000002</v>
      </c>
      <c r="P739" s="55">
        <v>0</v>
      </c>
      <c r="Q739" s="55">
        <v>0</v>
      </c>
      <c r="R739" s="55">
        <v>779.56454424106312</v>
      </c>
      <c r="S739" s="112">
        <f t="shared" si="33"/>
        <v>10087.510042141063</v>
      </c>
      <c r="T739" s="51" t="s">
        <v>81</v>
      </c>
      <c r="U739" s="51">
        <v>2033</v>
      </c>
      <c r="V739" s="55">
        <v>9265.130283167684</v>
      </c>
      <c r="W739" s="55">
        <v>2733.0533994659395</v>
      </c>
      <c r="X739" s="112">
        <f t="shared" si="34"/>
        <v>11998.183682633624</v>
      </c>
      <c r="Y739" s="55">
        <f t="shared" si="35"/>
        <v>22085.693724774686</v>
      </c>
      <c r="Z739" s="3"/>
    </row>
    <row r="740" spans="1:26" x14ac:dyDescent="0.3">
      <c r="A740" s="60" t="s">
        <v>21</v>
      </c>
      <c r="B740" s="60">
        <v>902206</v>
      </c>
      <c r="C740" s="60" t="s">
        <v>74</v>
      </c>
      <c r="D740" s="62" t="s">
        <v>75</v>
      </c>
      <c r="E740" s="60">
        <v>141042</v>
      </c>
      <c r="F740" s="60"/>
      <c r="G740" s="60">
        <v>1226</v>
      </c>
      <c r="H740" s="60" t="s">
        <v>50</v>
      </c>
      <c r="I740" s="54">
        <v>10679</v>
      </c>
      <c r="J740" s="55">
        <v>7572.5658287999986</v>
      </c>
      <c r="K740" s="56">
        <v>1.2620943047999997</v>
      </c>
      <c r="L740" s="55">
        <v>5905.3392521591986</v>
      </c>
      <c r="M740" s="55">
        <v>0</v>
      </c>
      <c r="N740" s="55">
        <v>0</v>
      </c>
      <c r="O740" s="55">
        <v>1735.3796691000002</v>
      </c>
      <c r="P740" s="55">
        <v>0</v>
      </c>
      <c r="Q740" s="55">
        <v>269.17</v>
      </c>
      <c r="R740" s="55">
        <v>0</v>
      </c>
      <c r="S740" s="112">
        <f t="shared" si="33"/>
        <v>15482.454750059198</v>
      </c>
      <c r="T740" s="51" t="s">
        <v>76</v>
      </c>
      <c r="U740" s="51">
        <v>2019</v>
      </c>
      <c r="V740" s="55">
        <v>0</v>
      </c>
      <c r="W740" s="55">
        <v>0</v>
      </c>
      <c r="X740" s="112">
        <f t="shared" si="34"/>
        <v>0</v>
      </c>
      <c r="Y740" s="55">
        <f t="shared" si="35"/>
        <v>15482.454750059198</v>
      </c>
      <c r="Z740" s="3"/>
    </row>
    <row r="741" spans="1:26" x14ac:dyDescent="0.3">
      <c r="A741" s="60" t="s">
        <v>21</v>
      </c>
      <c r="B741" s="60">
        <v>902206</v>
      </c>
      <c r="C741" s="60" t="s">
        <v>74</v>
      </c>
      <c r="D741" s="62" t="s">
        <v>75</v>
      </c>
      <c r="E741" s="60">
        <v>231012</v>
      </c>
      <c r="F741" s="60"/>
      <c r="G741" s="60">
        <v>1226</v>
      </c>
      <c r="H741" s="60" t="s">
        <v>50</v>
      </c>
      <c r="I741" s="54">
        <v>1624</v>
      </c>
      <c r="J741" s="55">
        <v>7572.5658287999986</v>
      </c>
      <c r="K741" s="56">
        <v>1.2620943047999997</v>
      </c>
      <c r="L741" s="55">
        <v>0</v>
      </c>
      <c r="M741" s="55">
        <v>0</v>
      </c>
      <c r="N741" s="55">
        <v>0</v>
      </c>
      <c r="O741" s="55">
        <v>1735.3796691000002</v>
      </c>
      <c r="P741" s="55">
        <v>0</v>
      </c>
      <c r="Q741" s="55">
        <v>0</v>
      </c>
      <c r="R741" s="55">
        <v>779.56454424106312</v>
      </c>
      <c r="S741" s="112">
        <f t="shared" si="33"/>
        <v>10087.510042141063</v>
      </c>
      <c r="T741" s="51" t="s">
        <v>81</v>
      </c>
      <c r="U741" s="51">
        <v>2033</v>
      </c>
      <c r="V741" s="55">
        <v>9265.130283167684</v>
      </c>
      <c r="W741" s="55">
        <v>2803.960283807593</v>
      </c>
      <c r="X741" s="112">
        <f t="shared" si="34"/>
        <v>12069.090566975277</v>
      </c>
      <c r="Y741" s="55">
        <f t="shared" si="35"/>
        <v>22156.60060911634</v>
      </c>
      <c r="Z741" s="3"/>
    </row>
    <row r="742" spans="1:26" x14ac:dyDescent="0.3">
      <c r="A742" s="60" t="s">
        <v>21</v>
      </c>
      <c r="B742" s="60">
        <v>902207</v>
      </c>
      <c r="C742" s="60" t="s">
        <v>77</v>
      </c>
      <c r="D742" s="62" t="s">
        <v>78</v>
      </c>
      <c r="E742" s="60">
        <v>231013</v>
      </c>
      <c r="F742" s="60"/>
      <c r="G742" s="60">
        <v>1226</v>
      </c>
      <c r="H742" s="60" t="s">
        <v>50</v>
      </c>
      <c r="I742" s="54">
        <v>2206</v>
      </c>
      <c r="J742" s="55">
        <v>7572.5658287999986</v>
      </c>
      <c r="K742" s="56">
        <v>1.2620943047999997</v>
      </c>
      <c r="L742" s="55">
        <v>0</v>
      </c>
      <c r="M742" s="55">
        <v>0</v>
      </c>
      <c r="N742" s="55">
        <v>0</v>
      </c>
      <c r="O742" s="55">
        <v>1735.3796691000002</v>
      </c>
      <c r="P742" s="55">
        <v>0</v>
      </c>
      <c r="Q742" s="55">
        <v>0</v>
      </c>
      <c r="R742" s="55">
        <v>779.56454424106312</v>
      </c>
      <c r="S742" s="112">
        <f t="shared" si="33"/>
        <v>10087.510042141063</v>
      </c>
      <c r="T742" s="51" t="s">
        <v>81</v>
      </c>
      <c r="U742" s="51">
        <v>2033</v>
      </c>
      <c r="V742" s="55">
        <v>9265.130283167684</v>
      </c>
      <c r="W742" s="55">
        <v>2803.960283807593</v>
      </c>
      <c r="X742" s="112">
        <f t="shared" si="34"/>
        <v>12069.090566975277</v>
      </c>
      <c r="Y742" s="55">
        <f t="shared" si="35"/>
        <v>22156.60060911634</v>
      </c>
      <c r="Z742" s="3"/>
    </row>
    <row r="743" spans="1:26" x14ac:dyDescent="0.3">
      <c r="A743" s="60" t="s">
        <v>21</v>
      </c>
      <c r="B743" s="60">
        <v>902206</v>
      </c>
      <c r="C743" s="60" t="s">
        <v>74</v>
      </c>
      <c r="D743" s="62" t="s">
        <v>75</v>
      </c>
      <c r="E743" s="64">
        <v>231024</v>
      </c>
      <c r="F743" s="60"/>
      <c r="G743" s="60">
        <v>1226</v>
      </c>
      <c r="H743" s="60" t="s">
        <v>50</v>
      </c>
      <c r="I743" s="54">
        <v>2352</v>
      </c>
      <c r="J743" s="55">
        <v>7572.5658287999986</v>
      </c>
      <c r="K743" s="56">
        <v>1.2620943047999997</v>
      </c>
      <c r="L743" s="55">
        <v>0</v>
      </c>
      <c r="M743" s="55">
        <v>0</v>
      </c>
      <c r="N743" s="55">
        <v>0</v>
      </c>
      <c r="O743" s="55">
        <v>1735.3796691000002</v>
      </c>
      <c r="P743" s="55">
        <v>0</v>
      </c>
      <c r="Q743" s="55">
        <v>0</v>
      </c>
      <c r="R743" s="55">
        <v>779.56454424106312</v>
      </c>
      <c r="S743" s="112">
        <f t="shared" si="33"/>
        <v>10087.510042141063</v>
      </c>
      <c r="T743" s="51" t="s">
        <v>81</v>
      </c>
      <c r="U743" s="51">
        <v>2033</v>
      </c>
      <c r="V743" s="55">
        <v>9265.130283167684</v>
      </c>
      <c r="W743" s="55">
        <v>2742.9704580072139</v>
      </c>
      <c r="X743" s="112">
        <f t="shared" si="34"/>
        <v>12008.100741174898</v>
      </c>
      <c r="Y743" s="55">
        <f t="shared" si="35"/>
        <v>22095.610783315962</v>
      </c>
      <c r="Z743" s="3"/>
    </row>
    <row r="744" spans="1:26" x14ac:dyDescent="0.3">
      <c r="A744" s="60" t="s">
        <v>21</v>
      </c>
      <c r="B744" s="60">
        <v>902207</v>
      </c>
      <c r="C744" s="60" t="s">
        <v>77</v>
      </c>
      <c r="D744" s="62" t="s">
        <v>78</v>
      </c>
      <c r="E744" s="64">
        <v>141067</v>
      </c>
      <c r="F744" s="60"/>
      <c r="G744" s="60">
        <v>1226</v>
      </c>
      <c r="H744" s="60" t="s">
        <v>50</v>
      </c>
      <c r="I744" s="54">
        <v>7719</v>
      </c>
      <c r="J744" s="55">
        <v>7572.5658287999986</v>
      </c>
      <c r="K744" s="56">
        <v>1.2620943047999997</v>
      </c>
      <c r="L744" s="55">
        <v>2169.5401099511996</v>
      </c>
      <c r="M744" s="55">
        <v>0</v>
      </c>
      <c r="N744" s="55">
        <v>0</v>
      </c>
      <c r="O744" s="55">
        <v>1735.3796691000002</v>
      </c>
      <c r="P744" s="55">
        <v>0</v>
      </c>
      <c r="Q744" s="55">
        <v>0</v>
      </c>
      <c r="R744" s="55">
        <v>314.41293321177608</v>
      </c>
      <c r="S744" s="112">
        <f t="shared" si="33"/>
        <v>11791.898541062976</v>
      </c>
      <c r="T744" s="51" t="s">
        <v>81</v>
      </c>
      <c r="U744" s="51">
        <v>2024</v>
      </c>
      <c r="V744" s="55">
        <v>3736.8</v>
      </c>
      <c r="W744" s="55">
        <v>0</v>
      </c>
      <c r="X744" s="112">
        <f t="shared" si="34"/>
        <v>3736.8</v>
      </c>
      <c r="Y744" s="55">
        <f t="shared" si="35"/>
        <v>15528.698541062975</v>
      </c>
      <c r="Z744" s="3"/>
    </row>
    <row r="745" spans="1:26" x14ac:dyDescent="0.3">
      <c r="A745" s="60" t="s">
        <v>21</v>
      </c>
      <c r="B745" s="60">
        <v>902207</v>
      </c>
      <c r="C745" s="60" t="s">
        <v>77</v>
      </c>
      <c r="D745" s="62" t="s">
        <v>78</v>
      </c>
      <c r="E745" s="60">
        <v>181041</v>
      </c>
      <c r="F745" s="60"/>
      <c r="G745" s="60">
        <v>1226</v>
      </c>
      <c r="H745" s="60" t="s">
        <v>50</v>
      </c>
      <c r="I745" s="54">
        <v>9235</v>
      </c>
      <c r="J745" s="55">
        <v>7572.5658287999986</v>
      </c>
      <c r="K745" s="56">
        <v>1.2620943047999997</v>
      </c>
      <c r="L745" s="55">
        <v>4082.8750760279991</v>
      </c>
      <c r="M745" s="55">
        <v>0</v>
      </c>
      <c r="N745" s="55">
        <v>0</v>
      </c>
      <c r="O745" s="55">
        <v>1735.3796691000002</v>
      </c>
      <c r="P745" s="55">
        <v>0</v>
      </c>
      <c r="Q745" s="55">
        <v>0</v>
      </c>
      <c r="R745" s="55">
        <v>332.2296660937767</v>
      </c>
      <c r="S745" s="112">
        <f t="shared" si="33"/>
        <v>13723.050240021774</v>
      </c>
      <c r="T745" s="51" t="s">
        <v>81</v>
      </c>
      <c r="U745" s="51">
        <v>2029</v>
      </c>
      <c r="V745" s="55">
        <v>3948.5520000000001</v>
      </c>
      <c r="W745" s="55">
        <v>216.57771473818502</v>
      </c>
      <c r="X745" s="112">
        <f t="shared" si="34"/>
        <v>4165.1297147381847</v>
      </c>
      <c r="Y745" s="55">
        <f t="shared" si="35"/>
        <v>17888.179954759958</v>
      </c>
      <c r="Z745" s="3"/>
    </row>
    <row r="746" spans="1:26" x14ac:dyDescent="0.3">
      <c r="A746" s="60" t="s">
        <v>21</v>
      </c>
      <c r="B746" s="60">
        <v>902207</v>
      </c>
      <c r="C746" s="60" t="s">
        <v>77</v>
      </c>
      <c r="D746" s="61" t="s">
        <v>78</v>
      </c>
      <c r="E746" s="60">
        <v>201012</v>
      </c>
      <c r="F746" s="60"/>
      <c r="G746" s="60">
        <v>1226</v>
      </c>
      <c r="H746" s="60" t="s">
        <v>50</v>
      </c>
      <c r="I746" s="54">
        <v>6627</v>
      </c>
      <c r="J746" s="55">
        <v>7572.5658287999986</v>
      </c>
      <c r="K746" s="56">
        <v>1.2620943047999997</v>
      </c>
      <c r="L746" s="55">
        <v>791.33312910959978</v>
      </c>
      <c r="M746" s="55">
        <v>0</v>
      </c>
      <c r="N746" s="55">
        <v>0</v>
      </c>
      <c r="O746" s="55">
        <v>1735.3796691000002</v>
      </c>
      <c r="P746" s="55">
        <v>0</v>
      </c>
      <c r="Q746" s="55">
        <v>0</v>
      </c>
      <c r="R746" s="55">
        <v>733.63017749414416</v>
      </c>
      <c r="S746" s="112">
        <f t="shared" si="33"/>
        <v>10832.908804503742</v>
      </c>
      <c r="T746" s="51" t="s">
        <v>808</v>
      </c>
      <c r="U746" s="51">
        <v>2030</v>
      </c>
      <c r="V746" s="55">
        <v>8719.2000000000007</v>
      </c>
      <c r="W746" s="55">
        <v>143.14908792302234</v>
      </c>
      <c r="X746" s="112">
        <f t="shared" si="34"/>
        <v>8862.349087923023</v>
      </c>
      <c r="Y746" s="55">
        <f t="shared" si="35"/>
        <v>19695.257892426765</v>
      </c>
      <c r="Z746" s="3"/>
    </row>
    <row r="747" spans="1:26" x14ac:dyDescent="0.3">
      <c r="A747" s="60" t="s">
        <v>21</v>
      </c>
      <c r="B747" s="60">
        <v>902209</v>
      </c>
      <c r="C747" s="60" t="s">
        <v>79</v>
      </c>
      <c r="D747" s="62" t="s">
        <v>80</v>
      </c>
      <c r="E747" s="60">
        <v>151066</v>
      </c>
      <c r="F747" s="60"/>
      <c r="G747" s="60">
        <v>1202</v>
      </c>
      <c r="H747" s="60" t="s">
        <v>50</v>
      </c>
      <c r="I747" s="54">
        <v>6751</v>
      </c>
      <c r="J747" s="55">
        <v>4606.6442125200001</v>
      </c>
      <c r="K747" s="56">
        <v>0.76777403542</v>
      </c>
      <c r="L747" s="55">
        <v>576.59830060041998</v>
      </c>
      <c r="M747" s="55">
        <v>0</v>
      </c>
      <c r="N747" s="55">
        <v>0</v>
      </c>
      <c r="O747" s="55">
        <v>1735.3796691000002</v>
      </c>
      <c r="P747" s="55">
        <v>0</v>
      </c>
      <c r="Q747" s="55">
        <v>0</v>
      </c>
      <c r="R747" s="55">
        <v>273.0152303388922</v>
      </c>
      <c r="S747" s="112">
        <f t="shared" si="33"/>
        <v>7191.637412559312</v>
      </c>
      <c r="T747" s="51" t="s">
        <v>81</v>
      </c>
      <c r="U747" s="51">
        <v>2025</v>
      </c>
      <c r="V747" s="55">
        <v>3244.788</v>
      </c>
      <c r="W747" s="55">
        <v>0</v>
      </c>
      <c r="X747" s="112">
        <f t="shared" si="34"/>
        <v>3244.788</v>
      </c>
      <c r="Y747" s="55">
        <f t="shared" si="35"/>
        <v>10436.425412559312</v>
      </c>
      <c r="Z747" s="3"/>
    </row>
    <row r="748" spans="1:26" x14ac:dyDescent="0.3">
      <c r="A748" s="60" t="s">
        <v>21</v>
      </c>
      <c r="B748" s="60">
        <v>902209</v>
      </c>
      <c r="C748" s="60" t="s">
        <v>79</v>
      </c>
      <c r="D748" s="61" t="s">
        <v>80</v>
      </c>
      <c r="E748" s="60">
        <v>161048</v>
      </c>
      <c r="F748" s="60"/>
      <c r="G748" s="60">
        <v>1202</v>
      </c>
      <c r="H748" s="60" t="s">
        <v>50</v>
      </c>
      <c r="I748" s="54">
        <v>7536</v>
      </c>
      <c r="J748" s="55">
        <v>4606.6442125200001</v>
      </c>
      <c r="K748" s="56">
        <v>0.76777403542</v>
      </c>
      <c r="L748" s="55">
        <v>1179.30091840512</v>
      </c>
      <c r="M748" s="55">
        <v>0</v>
      </c>
      <c r="N748" s="55">
        <v>0</v>
      </c>
      <c r="O748" s="55">
        <v>1735.3796691000002</v>
      </c>
      <c r="P748" s="55">
        <v>3167.1054928641415</v>
      </c>
      <c r="Q748" s="55">
        <v>0</v>
      </c>
      <c r="R748" s="55">
        <v>273.0152303388922</v>
      </c>
      <c r="S748" s="112">
        <f t="shared" si="33"/>
        <v>10961.445523228154</v>
      </c>
      <c r="T748" s="51" t="s">
        <v>81</v>
      </c>
      <c r="U748" s="51">
        <v>2026</v>
      </c>
      <c r="V748" s="55">
        <v>3244.788</v>
      </c>
      <c r="W748" s="55">
        <v>2597.7299400000002</v>
      </c>
      <c r="X748" s="112">
        <f t="shared" si="34"/>
        <v>5842.5179399999997</v>
      </c>
      <c r="Y748" s="55">
        <f t="shared" si="35"/>
        <v>16803.963463228152</v>
      </c>
      <c r="Z748" s="3"/>
    </row>
    <row r="749" spans="1:26" x14ac:dyDescent="0.3">
      <c r="A749" s="60" t="s">
        <v>21</v>
      </c>
      <c r="B749" s="60">
        <v>902209</v>
      </c>
      <c r="C749" s="60" t="s">
        <v>79</v>
      </c>
      <c r="D749" s="62" t="s">
        <v>80</v>
      </c>
      <c r="E749" s="60">
        <v>161060</v>
      </c>
      <c r="F749" s="60"/>
      <c r="G749" s="60">
        <v>1202</v>
      </c>
      <c r="H749" s="60" t="s">
        <v>50</v>
      </c>
      <c r="I749" s="54">
        <v>6164</v>
      </c>
      <c r="J749" s="55">
        <v>4606.6442125200001</v>
      </c>
      <c r="K749" s="56">
        <v>0.76777403542</v>
      </c>
      <c r="L749" s="55">
        <v>125.91494180888</v>
      </c>
      <c r="M749" s="55">
        <v>0</v>
      </c>
      <c r="N749" s="55">
        <v>0</v>
      </c>
      <c r="O749" s="55">
        <v>1735.3796691000002</v>
      </c>
      <c r="P749" s="55">
        <v>685.01324705158527</v>
      </c>
      <c r="Q749" s="55">
        <v>1752.02</v>
      </c>
      <c r="R749" s="55">
        <v>273.0152303388922</v>
      </c>
      <c r="S749" s="112">
        <f t="shared" si="33"/>
        <v>9177.9873008193572</v>
      </c>
      <c r="T749" s="51" t="s">
        <v>81</v>
      </c>
      <c r="U749" s="51">
        <v>2027</v>
      </c>
      <c r="V749" s="55">
        <v>3244.788</v>
      </c>
      <c r="W749" s="55">
        <v>269.36099999999999</v>
      </c>
      <c r="X749" s="112">
        <f t="shared" si="34"/>
        <v>3514.1489999999999</v>
      </c>
      <c r="Y749" s="55">
        <f t="shared" si="35"/>
        <v>12692.136300819357</v>
      </c>
      <c r="Z749" s="3"/>
    </row>
    <row r="750" spans="1:26" x14ac:dyDescent="0.3">
      <c r="A750" s="60" t="s">
        <v>21</v>
      </c>
      <c r="B750" s="60">
        <v>902209</v>
      </c>
      <c r="C750" s="60" t="s">
        <v>79</v>
      </c>
      <c r="D750" s="62" t="s">
        <v>80</v>
      </c>
      <c r="E750" s="60">
        <v>231014</v>
      </c>
      <c r="F750" s="60"/>
      <c r="G750" s="60">
        <v>1202</v>
      </c>
      <c r="H750" s="60" t="s">
        <v>50</v>
      </c>
      <c r="I750" s="54">
        <v>797</v>
      </c>
      <c r="J750" s="55">
        <v>4606.6442125200001</v>
      </c>
      <c r="K750" s="56">
        <v>0.76777403542</v>
      </c>
      <c r="L750" s="55">
        <v>0</v>
      </c>
      <c r="M750" s="55">
        <v>0</v>
      </c>
      <c r="N750" s="55">
        <v>0</v>
      </c>
      <c r="O750" s="55">
        <v>1735.3796691000002</v>
      </c>
      <c r="P750" s="55">
        <v>0</v>
      </c>
      <c r="Q750" s="55">
        <v>0</v>
      </c>
      <c r="R750" s="55">
        <v>680.34723861038242</v>
      </c>
      <c r="S750" s="112">
        <f t="shared" si="33"/>
        <v>7022.371120230383</v>
      </c>
      <c r="T750" s="51" t="s">
        <v>81</v>
      </c>
      <c r="U750" s="51">
        <v>2033</v>
      </c>
      <c r="V750" s="55">
        <v>8085.9318834917976</v>
      </c>
      <c r="W750" s="55">
        <v>57.475814569345133</v>
      </c>
      <c r="X750" s="112">
        <f t="shared" si="34"/>
        <v>8143.4076980611426</v>
      </c>
      <c r="Y750" s="55">
        <f t="shared" si="35"/>
        <v>15165.778818291525</v>
      </c>
      <c r="Z750" s="3"/>
    </row>
    <row r="751" spans="1:26" x14ac:dyDescent="0.3">
      <c r="A751" s="60" t="s">
        <v>21</v>
      </c>
      <c r="B751" s="60">
        <v>902209</v>
      </c>
      <c r="C751" s="60" t="s">
        <v>79</v>
      </c>
      <c r="D751" s="62" t="s">
        <v>80</v>
      </c>
      <c r="E751" s="60">
        <v>201053</v>
      </c>
      <c r="F751" s="60"/>
      <c r="G751" s="60">
        <v>1202</v>
      </c>
      <c r="H751" s="60" t="s">
        <v>50</v>
      </c>
      <c r="I751" s="54">
        <v>3265</v>
      </c>
      <c r="J751" s="55">
        <v>4606.6442125200001</v>
      </c>
      <c r="K751" s="56">
        <v>0.76777403542</v>
      </c>
      <c r="L751" s="55">
        <v>0</v>
      </c>
      <c r="M751" s="55">
        <v>0</v>
      </c>
      <c r="N751" s="55">
        <v>0</v>
      </c>
      <c r="O751" s="55">
        <v>1735.3796691000002</v>
      </c>
      <c r="P751" s="55">
        <v>0</v>
      </c>
      <c r="Q751" s="55">
        <v>0</v>
      </c>
      <c r="R751" s="55">
        <v>273.0152303388922</v>
      </c>
      <c r="S751" s="112">
        <f t="shared" si="33"/>
        <v>6615.039111958893</v>
      </c>
      <c r="T751" s="51" t="s">
        <v>81</v>
      </c>
      <c r="U751" s="51">
        <v>2031</v>
      </c>
      <c r="V751" s="55">
        <v>3244.788</v>
      </c>
      <c r="W751" s="55">
        <v>56.473132175106791</v>
      </c>
      <c r="X751" s="112">
        <f t="shared" si="34"/>
        <v>3301.2611321751069</v>
      </c>
      <c r="Y751" s="55">
        <f t="shared" si="35"/>
        <v>9916.3002441339995</v>
      </c>
      <c r="Z751" s="3"/>
    </row>
    <row r="752" spans="1:26" x14ac:dyDescent="0.3">
      <c r="A752" s="60" t="s">
        <v>21</v>
      </c>
      <c r="B752" s="60">
        <v>902209</v>
      </c>
      <c r="C752" s="60" t="s">
        <v>79</v>
      </c>
      <c r="D752" s="62" t="s">
        <v>80</v>
      </c>
      <c r="E752" s="60">
        <v>221027</v>
      </c>
      <c r="F752" s="60"/>
      <c r="G752" s="60">
        <v>1202</v>
      </c>
      <c r="H752" s="60" t="s">
        <v>50</v>
      </c>
      <c r="I752" s="54">
        <v>5485</v>
      </c>
      <c r="J752" s="55">
        <v>4606.6442125200001</v>
      </c>
      <c r="K752" s="56">
        <v>0.76777403542</v>
      </c>
      <c r="L752" s="55">
        <v>0</v>
      </c>
      <c r="M752" s="55">
        <v>0</v>
      </c>
      <c r="N752" s="55">
        <v>0</v>
      </c>
      <c r="O752" s="55">
        <v>1735.3796691000002</v>
      </c>
      <c r="P752" s="55">
        <v>0</v>
      </c>
      <c r="Q752" s="55">
        <v>90.45</v>
      </c>
      <c r="R752" s="55">
        <v>680.34723861038242</v>
      </c>
      <c r="S752" s="112">
        <f t="shared" si="33"/>
        <v>7112.8211202303828</v>
      </c>
      <c r="T752" s="51" t="s">
        <v>81</v>
      </c>
      <c r="U752" s="51">
        <v>2033</v>
      </c>
      <c r="V752" s="55">
        <v>8085.9318834917976</v>
      </c>
      <c r="W752" s="55">
        <v>3304.4070309226126</v>
      </c>
      <c r="X752" s="112">
        <f t="shared" si="34"/>
        <v>11390.338914414409</v>
      </c>
      <c r="Y752" s="55">
        <f t="shared" si="35"/>
        <v>18503.160034644792</v>
      </c>
      <c r="Z752" s="3"/>
    </row>
    <row r="753" spans="1:26" x14ac:dyDescent="0.3">
      <c r="A753" s="60" t="s">
        <v>21</v>
      </c>
      <c r="B753" s="60">
        <v>902209</v>
      </c>
      <c r="C753" s="60" t="s">
        <v>79</v>
      </c>
      <c r="D753" s="62" t="s">
        <v>80</v>
      </c>
      <c r="E753" s="60">
        <v>221028</v>
      </c>
      <c r="F753" s="60"/>
      <c r="G753" s="60">
        <v>1202</v>
      </c>
      <c r="H753" s="60" t="s">
        <v>50</v>
      </c>
      <c r="I753" s="54">
        <v>7824</v>
      </c>
      <c r="J753" s="55">
        <v>4606.6442125200001</v>
      </c>
      <c r="K753" s="56">
        <v>0.76777403542</v>
      </c>
      <c r="L753" s="55">
        <v>1400.41984060608</v>
      </c>
      <c r="M753" s="55">
        <v>0</v>
      </c>
      <c r="N753" s="55">
        <v>0</v>
      </c>
      <c r="O753" s="55">
        <v>1735.3796691000002</v>
      </c>
      <c r="P753" s="55">
        <v>0</v>
      </c>
      <c r="Q753" s="55">
        <v>0</v>
      </c>
      <c r="R753" s="55">
        <v>680.34723861038242</v>
      </c>
      <c r="S753" s="112">
        <f t="shared" si="33"/>
        <v>8422.7909608364625</v>
      </c>
      <c r="T753" s="51" t="s">
        <v>81</v>
      </c>
      <c r="U753" s="51">
        <v>2033</v>
      </c>
      <c r="V753" s="55">
        <v>8085.9318834917976</v>
      </c>
      <c r="W753" s="55">
        <v>643.2560961614812</v>
      </c>
      <c r="X753" s="112">
        <f t="shared" si="34"/>
        <v>8729.1879796532794</v>
      </c>
      <c r="Y753" s="55">
        <f t="shared" si="35"/>
        <v>17151.978940489742</v>
      </c>
      <c r="Z753" s="3"/>
    </row>
    <row r="754" spans="1:26" x14ac:dyDescent="0.3">
      <c r="A754" s="60" t="s">
        <v>21</v>
      </c>
      <c r="B754" s="60">
        <v>902210</v>
      </c>
      <c r="C754" s="60" t="s">
        <v>82</v>
      </c>
      <c r="D754" s="61" t="s">
        <v>83</v>
      </c>
      <c r="E754" s="60">
        <v>151004</v>
      </c>
      <c r="F754" s="60"/>
      <c r="G754" s="60">
        <v>1226</v>
      </c>
      <c r="H754" s="60" t="s">
        <v>50</v>
      </c>
      <c r="I754" s="54">
        <v>9210</v>
      </c>
      <c r="J754" s="55">
        <v>7572.5658287999986</v>
      </c>
      <c r="K754" s="56">
        <v>1.2620943047999997</v>
      </c>
      <c r="L754" s="55">
        <v>4051.3227184079992</v>
      </c>
      <c r="M754" s="55">
        <v>0</v>
      </c>
      <c r="N754" s="55">
        <v>0</v>
      </c>
      <c r="O754" s="55">
        <v>1735.3796691000002</v>
      </c>
      <c r="P754" s="55">
        <v>0</v>
      </c>
      <c r="Q754" s="55">
        <v>0</v>
      </c>
      <c r="R754" s="55">
        <v>628.82586642355216</v>
      </c>
      <c r="S754" s="112">
        <f t="shared" si="33"/>
        <v>13988.09408273155</v>
      </c>
      <c r="T754" s="51" t="s">
        <v>808</v>
      </c>
      <c r="U754" s="51">
        <v>2025</v>
      </c>
      <c r="V754" s="55">
        <v>7473.6</v>
      </c>
      <c r="W754" s="55">
        <v>0</v>
      </c>
      <c r="X754" s="112">
        <f t="shared" si="34"/>
        <v>7473.6</v>
      </c>
      <c r="Y754" s="55">
        <f t="shared" si="35"/>
        <v>21461.694082731548</v>
      </c>
      <c r="Z754" s="3"/>
    </row>
    <row r="755" spans="1:26" x14ac:dyDescent="0.3">
      <c r="A755" s="60" t="s">
        <v>21</v>
      </c>
      <c r="B755" s="60">
        <v>902210</v>
      </c>
      <c r="C755" s="60" t="s">
        <v>82</v>
      </c>
      <c r="D755" s="62" t="s">
        <v>83</v>
      </c>
      <c r="E755" s="60">
        <v>151005</v>
      </c>
      <c r="F755" s="60"/>
      <c r="G755" s="60">
        <v>1226</v>
      </c>
      <c r="H755" s="60" t="s">
        <v>50</v>
      </c>
      <c r="I755" s="54">
        <v>16878</v>
      </c>
      <c r="J755" s="55">
        <v>7572.5658287999986</v>
      </c>
      <c r="K755" s="56">
        <v>1.2620943047999997</v>
      </c>
      <c r="L755" s="55">
        <v>13729.061847614397</v>
      </c>
      <c r="M755" s="55">
        <v>0</v>
      </c>
      <c r="N755" s="55">
        <v>0</v>
      </c>
      <c r="O755" s="55">
        <v>1735.3796691000002</v>
      </c>
      <c r="P755" s="55">
        <v>0</v>
      </c>
      <c r="Q755" s="55">
        <v>0</v>
      </c>
      <c r="R755" s="55">
        <v>628.82586642355216</v>
      </c>
      <c r="S755" s="112">
        <f t="shared" si="33"/>
        <v>23665.833211937948</v>
      </c>
      <c r="T755" s="51" t="s">
        <v>808</v>
      </c>
      <c r="U755" s="51">
        <v>2025</v>
      </c>
      <c r="V755" s="55">
        <v>7473.6</v>
      </c>
      <c r="W755" s="55">
        <v>0</v>
      </c>
      <c r="X755" s="112">
        <f t="shared" si="34"/>
        <v>7473.6</v>
      </c>
      <c r="Y755" s="55">
        <f t="shared" si="35"/>
        <v>31139.433211937947</v>
      </c>
      <c r="Z755" s="3"/>
    </row>
    <row r="756" spans="1:26" x14ac:dyDescent="0.3">
      <c r="A756" s="60" t="s">
        <v>21</v>
      </c>
      <c r="B756" s="60">
        <v>902210</v>
      </c>
      <c r="C756" s="60" t="s">
        <v>82</v>
      </c>
      <c r="D756" s="62" t="s">
        <v>83</v>
      </c>
      <c r="E756" s="60">
        <v>151038</v>
      </c>
      <c r="F756" s="60"/>
      <c r="G756" s="60">
        <v>1226</v>
      </c>
      <c r="H756" s="60" t="s">
        <v>50</v>
      </c>
      <c r="I756" s="54">
        <v>9819</v>
      </c>
      <c r="J756" s="55">
        <v>7572.5658287999986</v>
      </c>
      <c r="K756" s="56">
        <v>1.2620943047999997</v>
      </c>
      <c r="L756" s="55">
        <v>4819.9381500311993</v>
      </c>
      <c r="M756" s="55">
        <v>0</v>
      </c>
      <c r="N756" s="55">
        <v>0</v>
      </c>
      <c r="O756" s="55">
        <v>1735.3796691000002</v>
      </c>
      <c r="P756" s="55">
        <v>0</v>
      </c>
      <c r="Q756" s="55">
        <v>0</v>
      </c>
      <c r="R756" s="55">
        <v>628.82586642355216</v>
      </c>
      <c r="S756" s="112">
        <f t="shared" si="33"/>
        <v>14756.70951435475</v>
      </c>
      <c r="T756" s="51" t="s">
        <v>808</v>
      </c>
      <c r="U756" s="51">
        <v>2025</v>
      </c>
      <c r="V756" s="55">
        <v>7473.6</v>
      </c>
      <c r="W756" s="55">
        <v>0</v>
      </c>
      <c r="X756" s="112">
        <f t="shared" si="34"/>
        <v>7473.6</v>
      </c>
      <c r="Y756" s="55">
        <f t="shared" si="35"/>
        <v>22230.309514354751</v>
      </c>
      <c r="Z756" s="3"/>
    </row>
    <row r="757" spans="1:26" x14ac:dyDescent="0.3">
      <c r="A757" s="60" t="s">
        <v>21</v>
      </c>
      <c r="B757" s="60">
        <v>902210</v>
      </c>
      <c r="C757" s="60" t="s">
        <v>82</v>
      </c>
      <c r="D757" s="61" t="s">
        <v>83</v>
      </c>
      <c r="E757" s="60">
        <v>151039</v>
      </c>
      <c r="F757" s="60"/>
      <c r="G757" s="60">
        <v>1226</v>
      </c>
      <c r="H757" s="60" t="s">
        <v>50</v>
      </c>
      <c r="I757" s="54">
        <v>10014</v>
      </c>
      <c r="J757" s="55">
        <v>7572.5658287999986</v>
      </c>
      <c r="K757" s="56">
        <v>1.2620943047999997</v>
      </c>
      <c r="L757" s="55">
        <v>5066.0465394671992</v>
      </c>
      <c r="M757" s="55">
        <v>0</v>
      </c>
      <c r="N757" s="55">
        <v>0</v>
      </c>
      <c r="O757" s="55">
        <v>1735.3796691000002</v>
      </c>
      <c r="P757" s="55">
        <v>8746.3207571668536</v>
      </c>
      <c r="Q757" s="55">
        <v>0</v>
      </c>
      <c r="R757" s="55">
        <v>314.41293321177608</v>
      </c>
      <c r="S757" s="112">
        <f t="shared" si="33"/>
        <v>23434.725727745827</v>
      </c>
      <c r="T757" s="51" t="s">
        <v>81</v>
      </c>
      <c r="U757" s="51">
        <v>2025</v>
      </c>
      <c r="V757" s="55">
        <v>3736.8</v>
      </c>
      <c r="W757" s="55">
        <v>0</v>
      </c>
      <c r="X757" s="112">
        <f t="shared" si="34"/>
        <v>3736.8</v>
      </c>
      <c r="Y757" s="55">
        <f t="shared" si="35"/>
        <v>27171.525727745826</v>
      </c>
      <c r="Z757" s="3"/>
    </row>
    <row r="758" spans="1:26" x14ac:dyDescent="0.3">
      <c r="A758" s="60" t="s">
        <v>21</v>
      </c>
      <c r="B758" s="60">
        <v>902210</v>
      </c>
      <c r="C758" s="60" t="s">
        <v>82</v>
      </c>
      <c r="D758" s="61" t="s">
        <v>83</v>
      </c>
      <c r="E758" s="60">
        <v>161059</v>
      </c>
      <c r="F758" s="60"/>
      <c r="G758" s="60">
        <v>1226</v>
      </c>
      <c r="H758" s="60" t="s">
        <v>50</v>
      </c>
      <c r="I758" s="54">
        <v>10969</v>
      </c>
      <c r="J758" s="55">
        <v>7572.5658287999986</v>
      </c>
      <c r="K758" s="56">
        <v>1.2620943047999997</v>
      </c>
      <c r="L758" s="55">
        <v>6271.3466005511991</v>
      </c>
      <c r="M758" s="55">
        <v>0</v>
      </c>
      <c r="N758" s="55">
        <v>0</v>
      </c>
      <c r="O758" s="55">
        <v>1735.3796691000002</v>
      </c>
      <c r="P758" s="55">
        <v>0</v>
      </c>
      <c r="Q758" s="55">
        <v>0</v>
      </c>
      <c r="R758" s="55">
        <v>628.82586642355216</v>
      </c>
      <c r="S758" s="112">
        <f t="shared" si="33"/>
        <v>16208.117964874749</v>
      </c>
      <c r="T758" s="51" t="s">
        <v>808</v>
      </c>
      <c r="U758" s="51">
        <v>2027</v>
      </c>
      <c r="V758" s="55">
        <v>7473.6</v>
      </c>
      <c r="W758" s="55">
        <v>1361.8353438000001</v>
      </c>
      <c r="X758" s="112">
        <f t="shared" si="34"/>
        <v>8835.4353437999998</v>
      </c>
      <c r="Y758" s="55">
        <f t="shared" si="35"/>
        <v>25043.553308674749</v>
      </c>
      <c r="Z758" s="3"/>
    </row>
    <row r="759" spans="1:26" x14ac:dyDescent="0.3">
      <c r="A759" s="60" t="s">
        <v>21</v>
      </c>
      <c r="B759" s="60">
        <v>902210</v>
      </c>
      <c r="C759" s="60" t="s">
        <v>82</v>
      </c>
      <c r="D759" s="62" t="s">
        <v>83</v>
      </c>
      <c r="E759" s="60">
        <v>161061</v>
      </c>
      <c r="F759" s="60"/>
      <c r="G759" s="60">
        <v>1226</v>
      </c>
      <c r="H759" s="60" t="s">
        <v>50</v>
      </c>
      <c r="I759" s="54">
        <v>7964</v>
      </c>
      <c r="J759" s="55">
        <v>7572.5658287999986</v>
      </c>
      <c r="K759" s="56">
        <v>1.2620943047999997</v>
      </c>
      <c r="L759" s="55">
        <v>2478.7532146271997</v>
      </c>
      <c r="M759" s="55">
        <v>0</v>
      </c>
      <c r="N759" s="55">
        <v>0</v>
      </c>
      <c r="O759" s="55">
        <v>1735.3796691000002</v>
      </c>
      <c r="P759" s="55">
        <v>0</v>
      </c>
      <c r="Q759" s="55">
        <v>0</v>
      </c>
      <c r="R759" s="55">
        <v>314.41293321177608</v>
      </c>
      <c r="S759" s="112">
        <f t="shared" si="33"/>
        <v>12101.111645738974</v>
      </c>
      <c r="T759" s="51" t="s">
        <v>81</v>
      </c>
      <c r="U759" s="51">
        <v>2027</v>
      </c>
      <c r="V759" s="55">
        <v>3736.8</v>
      </c>
      <c r="W759" s="55">
        <v>88.797547260000016</v>
      </c>
      <c r="X759" s="112">
        <f t="shared" si="34"/>
        <v>3825.5975472600003</v>
      </c>
      <c r="Y759" s="55">
        <f t="shared" si="35"/>
        <v>15926.709192998975</v>
      </c>
      <c r="Z759" s="3"/>
    </row>
    <row r="760" spans="1:26" x14ac:dyDescent="0.3">
      <c r="A760" s="60" t="s">
        <v>21</v>
      </c>
      <c r="B760" s="60">
        <v>902210</v>
      </c>
      <c r="C760" s="60" t="s">
        <v>82</v>
      </c>
      <c r="D760" s="61" t="s">
        <v>83</v>
      </c>
      <c r="E760" s="60">
        <v>161062</v>
      </c>
      <c r="F760" s="60"/>
      <c r="G760" s="60">
        <v>1226</v>
      </c>
      <c r="H760" s="60" t="s">
        <v>50</v>
      </c>
      <c r="I760" s="54">
        <v>9363</v>
      </c>
      <c r="J760" s="55">
        <v>7572.5658287999986</v>
      </c>
      <c r="K760" s="56">
        <v>1.2620943047999997</v>
      </c>
      <c r="L760" s="55">
        <v>4244.4231470423993</v>
      </c>
      <c r="M760" s="55">
        <v>0</v>
      </c>
      <c r="N760" s="55">
        <v>0</v>
      </c>
      <c r="O760" s="55">
        <v>1735.3796691000002</v>
      </c>
      <c r="P760" s="55">
        <v>0</v>
      </c>
      <c r="Q760" s="55">
        <v>0</v>
      </c>
      <c r="R760" s="55">
        <v>628.82586642355216</v>
      </c>
      <c r="S760" s="112">
        <f t="shared" si="33"/>
        <v>14181.194511365949</v>
      </c>
      <c r="T760" s="51" t="s">
        <v>808</v>
      </c>
      <c r="U760" s="51">
        <v>2027</v>
      </c>
      <c r="V760" s="55">
        <v>7473.6</v>
      </c>
      <c r="W760" s="55">
        <v>269.36099999999999</v>
      </c>
      <c r="X760" s="112">
        <f t="shared" si="34"/>
        <v>7742.9610000000002</v>
      </c>
      <c r="Y760" s="55">
        <f t="shared" si="35"/>
        <v>21924.155511365949</v>
      </c>
      <c r="Z760" s="3"/>
    </row>
    <row r="761" spans="1:26" x14ac:dyDescent="0.3">
      <c r="A761" s="60" t="s">
        <v>21</v>
      </c>
      <c r="B761" s="60">
        <v>902210</v>
      </c>
      <c r="C761" s="60" t="s">
        <v>82</v>
      </c>
      <c r="D761" s="61" t="s">
        <v>83</v>
      </c>
      <c r="E761" s="60">
        <v>161063</v>
      </c>
      <c r="F761" s="60"/>
      <c r="G761" s="60">
        <v>1226</v>
      </c>
      <c r="H761" s="60" t="s">
        <v>50</v>
      </c>
      <c r="I761" s="54">
        <v>5199</v>
      </c>
      <c r="J761" s="55">
        <v>7572.5658287999986</v>
      </c>
      <c r="K761" s="56">
        <v>1.2620943047999997</v>
      </c>
      <c r="L761" s="55">
        <v>0</v>
      </c>
      <c r="M761" s="55">
        <v>0</v>
      </c>
      <c r="N761" s="55">
        <v>0</v>
      </c>
      <c r="O761" s="55">
        <v>1735.3796691000002</v>
      </c>
      <c r="P761" s="55">
        <v>0</v>
      </c>
      <c r="Q761" s="55">
        <v>244.64</v>
      </c>
      <c r="R761" s="55">
        <v>628.82586642355216</v>
      </c>
      <c r="S761" s="112">
        <f t="shared" si="33"/>
        <v>10181.411364323551</v>
      </c>
      <c r="T761" s="51" t="s">
        <v>808</v>
      </c>
      <c r="U761" s="51">
        <v>2027</v>
      </c>
      <c r="V761" s="55">
        <v>7473.6</v>
      </c>
      <c r="W761" s="55">
        <v>269.36099999999999</v>
      </c>
      <c r="X761" s="112">
        <f t="shared" si="34"/>
        <v>7742.9610000000002</v>
      </c>
      <c r="Y761" s="55">
        <f t="shared" si="35"/>
        <v>17924.37236432355</v>
      </c>
      <c r="Z761" s="3"/>
    </row>
    <row r="762" spans="1:26" x14ac:dyDescent="0.3">
      <c r="A762" s="60" t="s">
        <v>21</v>
      </c>
      <c r="B762" s="60">
        <v>902210</v>
      </c>
      <c r="C762" s="60" t="s">
        <v>82</v>
      </c>
      <c r="D762" s="61" t="s">
        <v>83</v>
      </c>
      <c r="E762" s="60" t="s">
        <v>84</v>
      </c>
      <c r="F762" s="60"/>
      <c r="G762" s="60">
        <v>1226</v>
      </c>
      <c r="H762" s="60" t="s">
        <v>50</v>
      </c>
      <c r="I762" s="54">
        <v>5011</v>
      </c>
      <c r="J762" s="55">
        <v>7572.5658287999986</v>
      </c>
      <c r="K762" s="56">
        <v>1.2620943047999997</v>
      </c>
      <c r="L762" s="55">
        <v>0</v>
      </c>
      <c r="M762" s="55">
        <v>0</v>
      </c>
      <c r="N762" s="55">
        <v>0</v>
      </c>
      <c r="O762" s="55">
        <v>1735.3796691000002</v>
      </c>
      <c r="P762" s="55">
        <v>0</v>
      </c>
      <c r="Q762" s="55">
        <v>0</v>
      </c>
      <c r="R762" s="55">
        <v>0</v>
      </c>
      <c r="S762" s="112">
        <f t="shared" si="33"/>
        <v>9307.9454978999984</v>
      </c>
      <c r="T762" s="51" t="s">
        <v>807</v>
      </c>
      <c r="U762" s="51">
        <v>2018</v>
      </c>
      <c r="V762" s="55">
        <v>0</v>
      </c>
      <c r="W762" s="55">
        <v>0</v>
      </c>
      <c r="X762" s="112">
        <f t="shared" si="34"/>
        <v>0</v>
      </c>
      <c r="Y762" s="55">
        <f t="shared" si="35"/>
        <v>9307.9454978999984</v>
      </c>
      <c r="Z762" s="3"/>
    </row>
    <row r="763" spans="1:26" x14ac:dyDescent="0.3">
      <c r="A763" s="60" t="s">
        <v>21</v>
      </c>
      <c r="B763" s="60">
        <v>902210</v>
      </c>
      <c r="C763" s="60" t="s">
        <v>82</v>
      </c>
      <c r="D763" s="61" t="s">
        <v>83</v>
      </c>
      <c r="E763" s="60">
        <v>121019</v>
      </c>
      <c r="F763" s="60"/>
      <c r="G763" s="60">
        <v>1226</v>
      </c>
      <c r="H763" s="60" t="s">
        <v>50</v>
      </c>
      <c r="I763" s="54">
        <v>3712</v>
      </c>
      <c r="J763" s="55">
        <v>7572.5658287999986</v>
      </c>
      <c r="K763" s="56">
        <v>1.2620943047999997</v>
      </c>
      <c r="L763" s="55">
        <v>0</v>
      </c>
      <c r="M763" s="55">
        <v>0</v>
      </c>
      <c r="N763" s="55">
        <v>0</v>
      </c>
      <c r="O763" s="55">
        <v>1735.3796691000002</v>
      </c>
      <c r="P763" s="55">
        <v>0</v>
      </c>
      <c r="Q763" s="55">
        <v>0</v>
      </c>
      <c r="R763" s="55">
        <v>0</v>
      </c>
      <c r="S763" s="112">
        <f t="shared" si="33"/>
        <v>9307.9454978999984</v>
      </c>
      <c r="T763" s="51" t="s">
        <v>807</v>
      </c>
      <c r="U763" s="51">
        <v>2022</v>
      </c>
      <c r="V763" s="55">
        <v>0</v>
      </c>
      <c r="W763" s="55">
        <v>0</v>
      </c>
      <c r="X763" s="112">
        <f t="shared" si="34"/>
        <v>0</v>
      </c>
      <c r="Y763" s="55">
        <f t="shared" si="35"/>
        <v>9307.9454978999984</v>
      </c>
      <c r="Z763" s="3"/>
    </row>
    <row r="764" spans="1:26" x14ac:dyDescent="0.3">
      <c r="A764" s="60" t="s">
        <v>21</v>
      </c>
      <c r="B764" s="60">
        <v>902210</v>
      </c>
      <c r="C764" s="60" t="s">
        <v>82</v>
      </c>
      <c r="D764" s="62" t="s">
        <v>83</v>
      </c>
      <c r="E764" s="60">
        <v>131037</v>
      </c>
      <c r="F764" s="60"/>
      <c r="G764" s="60">
        <v>1226</v>
      </c>
      <c r="H764" s="60" t="s">
        <v>50</v>
      </c>
      <c r="I764" s="54">
        <v>10591</v>
      </c>
      <c r="J764" s="55">
        <v>7572.5658287999986</v>
      </c>
      <c r="K764" s="56">
        <v>1.2620943047999997</v>
      </c>
      <c r="L764" s="55">
        <v>5794.2749533367987</v>
      </c>
      <c r="M764" s="55">
        <v>0</v>
      </c>
      <c r="N764" s="55">
        <v>0</v>
      </c>
      <c r="O764" s="55">
        <v>1735.3796691000002</v>
      </c>
      <c r="P764" s="55">
        <v>0</v>
      </c>
      <c r="Q764" s="55">
        <v>0</v>
      </c>
      <c r="R764" s="55">
        <v>314.41293321177608</v>
      </c>
      <c r="S764" s="112">
        <f t="shared" si="33"/>
        <v>15416.633384448574</v>
      </c>
      <c r="T764" s="51" t="s">
        <v>81</v>
      </c>
      <c r="U764" s="51">
        <v>2023</v>
      </c>
      <c r="V764" s="55">
        <v>3736.8</v>
      </c>
      <c r="W764" s="55">
        <v>0</v>
      </c>
      <c r="X764" s="112">
        <f t="shared" si="34"/>
        <v>3736.8</v>
      </c>
      <c r="Y764" s="55">
        <f t="shared" si="35"/>
        <v>19153.433384448574</v>
      </c>
      <c r="Z764" s="3"/>
    </row>
    <row r="765" spans="1:26" x14ac:dyDescent="0.3">
      <c r="A765" s="60" t="s">
        <v>21</v>
      </c>
      <c r="B765" s="60">
        <v>902210</v>
      </c>
      <c r="C765" s="60" t="s">
        <v>82</v>
      </c>
      <c r="D765" s="62" t="s">
        <v>83</v>
      </c>
      <c r="E765" s="60">
        <v>181040</v>
      </c>
      <c r="F765" s="60"/>
      <c r="G765" s="60">
        <v>1226</v>
      </c>
      <c r="H765" s="60" t="s">
        <v>50</v>
      </c>
      <c r="I765" s="54">
        <v>10368</v>
      </c>
      <c r="J765" s="55">
        <v>7572.5658287999986</v>
      </c>
      <c r="K765" s="56">
        <v>1.2620943047999997</v>
      </c>
      <c r="L765" s="55">
        <v>5512.8279233663989</v>
      </c>
      <c r="M765" s="55">
        <v>0</v>
      </c>
      <c r="N765" s="55">
        <v>0</v>
      </c>
      <c r="O765" s="55">
        <v>1735.3796691000002</v>
      </c>
      <c r="P765" s="55">
        <v>0</v>
      </c>
      <c r="Q765" s="55">
        <v>0</v>
      </c>
      <c r="R765" s="55">
        <v>314.41293321177608</v>
      </c>
      <c r="S765" s="112">
        <f t="shared" si="33"/>
        <v>15135.186354478174</v>
      </c>
      <c r="T765" s="51" t="s">
        <v>81</v>
      </c>
      <c r="U765" s="51">
        <v>2029</v>
      </c>
      <c r="V765" s="55">
        <v>3736.8</v>
      </c>
      <c r="W765" s="55">
        <v>66.124042245826573</v>
      </c>
      <c r="X765" s="112">
        <f t="shared" si="34"/>
        <v>3802.924042245827</v>
      </c>
      <c r="Y765" s="55">
        <f t="shared" si="35"/>
        <v>18938.110396724001</v>
      </c>
      <c r="Z765" s="3"/>
    </row>
    <row r="766" spans="1:26" x14ac:dyDescent="0.3">
      <c r="A766" s="60" t="s">
        <v>21</v>
      </c>
      <c r="B766" s="60">
        <v>902210</v>
      </c>
      <c r="C766" s="60" t="s">
        <v>82</v>
      </c>
      <c r="D766" s="62" t="s">
        <v>83</v>
      </c>
      <c r="E766" s="60">
        <v>181044</v>
      </c>
      <c r="F766" s="60"/>
      <c r="G766" s="60">
        <v>1226</v>
      </c>
      <c r="H766" s="60" t="s">
        <v>50</v>
      </c>
      <c r="I766" s="54">
        <v>4753</v>
      </c>
      <c r="J766" s="55">
        <v>7572.5658287999986</v>
      </c>
      <c r="K766" s="56">
        <v>1.2620943047999997</v>
      </c>
      <c r="L766" s="55">
        <v>0</v>
      </c>
      <c r="M766" s="55">
        <v>0</v>
      </c>
      <c r="N766" s="55">
        <v>0</v>
      </c>
      <c r="O766" s="55">
        <v>1735.3796691000002</v>
      </c>
      <c r="P766" s="55">
        <v>0</v>
      </c>
      <c r="Q766" s="55">
        <v>0</v>
      </c>
      <c r="R766" s="55">
        <v>314.41293321177608</v>
      </c>
      <c r="S766" s="112">
        <f t="shared" si="33"/>
        <v>9622.3584311117738</v>
      </c>
      <c r="T766" s="51" t="s">
        <v>81</v>
      </c>
      <c r="U766" s="51">
        <v>2029</v>
      </c>
      <c r="V766" s="57">
        <v>3736.8</v>
      </c>
      <c r="W766" s="55">
        <v>316.2165234804479</v>
      </c>
      <c r="X766" s="112">
        <f t="shared" si="34"/>
        <v>4053.0165234804481</v>
      </c>
      <c r="Y766" s="55">
        <f t="shared" si="35"/>
        <v>13675.374954592222</v>
      </c>
      <c r="Z766" s="3"/>
    </row>
    <row r="767" spans="1:26" x14ac:dyDescent="0.3">
      <c r="A767" s="60" t="s">
        <v>21</v>
      </c>
      <c r="B767" s="60">
        <v>902210</v>
      </c>
      <c r="C767" s="60" t="s">
        <v>82</v>
      </c>
      <c r="D767" s="61" t="s">
        <v>83</v>
      </c>
      <c r="E767" s="60">
        <v>201005</v>
      </c>
      <c r="F767" s="60"/>
      <c r="G767" s="60">
        <v>1226</v>
      </c>
      <c r="H767" s="60" t="s">
        <v>50</v>
      </c>
      <c r="I767" s="54">
        <v>17009</v>
      </c>
      <c r="J767" s="55">
        <v>7572.5658287999986</v>
      </c>
      <c r="K767" s="56">
        <v>1.2620943047999997</v>
      </c>
      <c r="L767" s="55">
        <v>13894.396201543197</v>
      </c>
      <c r="M767" s="55">
        <v>0</v>
      </c>
      <c r="N767" s="55">
        <v>0</v>
      </c>
      <c r="O767" s="55">
        <v>1735.3796691000002</v>
      </c>
      <c r="P767" s="55">
        <v>0</v>
      </c>
      <c r="Q767" s="55">
        <v>0</v>
      </c>
      <c r="R767" s="55">
        <v>314.41293321177608</v>
      </c>
      <c r="S767" s="112">
        <f t="shared" si="33"/>
        <v>23516.754632654971</v>
      </c>
      <c r="T767" s="51" t="s">
        <v>81</v>
      </c>
      <c r="U767" s="51">
        <v>2030</v>
      </c>
      <c r="V767" s="55">
        <v>3736.8</v>
      </c>
      <c r="W767" s="55">
        <v>52.634366144294553</v>
      </c>
      <c r="X767" s="112">
        <f t="shared" si="34"/>
        <v>3789.4343661442949</v>
      </c>
      <c r="Y767" s="55">
        <f t="shared" si="35"/>
        <v>27306.188998799265</v>
      </c>
      <c r="Z767" s="3"/>
    </row>
    <row r="768" spans="1:26" x14ac:dyDescent="0.3">
      <c r="A768" s="60" t="s">
        <v>21</v>
      </c>
      <c r="B768" s="60">
        <v>902210</v>
      </c>
      <c r="C768" s="60" t="s">
        <v>82</v>
      </c>
      <c r="D768" s="61" t="s">
        <v>83</v>
      </c>
      <c r="E768" s="60">
        <v>201006</v>
      </c>
      <c r="F768" s="60"/>
      <c r="G768" s="60">
        <v>1226</v>
      </c>
      <c r="H768" s="60" t="s">
        <v>50</v>
      </c>
      <c r="I768" s="54">
        <v>6093</v>
      </c>
      <c r="J768" s="55">
        <v>7572.5658287999986</v>
      </c>
      <c r="K768" s="56">
        <v>1.2620943047999997</v>
      </c>
      <c r="L768" s="55">
        <v>117.37477034639997</v>
      </c>
      <c r="M768" s="55">
        <v>0</v>
      </c>
      <c r="N768" s="55">
        <v>0</v>
      </c>
      <c r="O768" s="55">
        <v>1735.3796691000002</v>
      </c>
      <c r="P768" s="55">
        <v>362.23241223718151</v>
      </c>
      <c r="Q768" s="55">
        <v>0</v>
      </c>
      <c r="R768" s="55">
        <v>314.41293321177608</v>
      </c>
      <c r="S768" s="112">
        <f t="shared" si="33"/>
        <v>10101.965613695356</v>
      </c>
      <c r="T768" s="51" t="s">
        <v>81</v>
      </c>
      <c r="U768" s="51">
        <v>2030</v>
      </c>
      <c r="V768" s="55">
        <v>3736.8</v>
      </c>
      <c r="W768" s="55">
        <v>53.899615330455468</v>
      </c>
      <c r="X768" s="112">
        <f t="shared" si="34"/>
        <v>3790.6996153304558</v>
      </c>
      <c r="Y768" s="55">
        <f t="shared" si="35"/>
        <v>13892.665229025812</v>
      </c>
      <c r="Z768" s="3"/>
    </row>
    <row r="769" spans="1:26" x14ac:dyDescent="0.3">
      <c r="A769" s="60" t="s">
        <v>21</v>
      </c>
      <c r="B769" s="60">
        <v>902210</v>
      </c>
      <c r="C769" s="60" t="s">
        <v>82</v>
      </c>
      <c r="D769" s="61" t="s">
        <v>83</v>
      </c>
      <c r="E769" s="60">
        <v>201007</v>
      </c>
      <c r="F769" s="60"/>
      <c r="G769" s="60">
        <v>1226</v>
      </c>
      <c r="H769" s="60" t="s">
        <v>50</v>
      </c>
      <c r="I769" s="54">
        <v>7291</v>
      </c>
      <c r="J769" s="55">
        <v>7572.5658287999986</v>
      </c>
      <c r="K769" s="56">
        <v>1.2620943047999997</v>
      </c>
      <c r="L769" s="55">
        <v>1629.3637474967998</v>
      </c>
      <c r="M769" s="55">
        <v>0</v>
      </c>
      <c r="N769" s="55">
        <v>0</v>
      </c>
      <c r="O769" s="55">
        <v>1735.3796691000002</v>
      </c>
      <c r="P769" s="55">
        <v>0</v>
      </c>
      <c r="Q769" s="55">
        <v>0</v>
      </c>
      <c r="R769" s="55">
        <v>314.41293321177608</v>
      </c>
      <c r="S769" s="112">
        <f t="shared" si="33"/>
        <v>11251.722178608574</v>
      </c>
      <c r="T769" s="51" t="s">
        <v>81</v>
      </c>
      <c r="U769" s="51">
        <v>2030</v>
      </c>
      <c r="V769" s="55">
        <v>3736.8</v>
      </c>
      <c r="W769" s="55">
        <v>165.29697367696309</v>
      </c>
      <c r="X769" s="112">
        <f t="shared" si="34"/>
        <v>3902.0969736769634</v>
      </c>
      <c r="Y769" s="55">
        <f t="shared" si="35"/>
        <v>15153.819152285538</v>
      </c>
      <c r="Z769" s="3"/>
    </row>
    <row r="770" spans="1:26" x14ac:dyDescent="0.3">
      <c r="A770" s="60" t="s">
        <v>21</v>
      </c>
      <c r="B770" s="60">
        <v>902210</v>
      </c>
      <c r="C770" s="60" t="s">
        <v>82</v>
      </c>
      <c r="D770" s="61" t="s">
        <v>83</v>
      </c>
      <c r="E770" s="60">
        <v>231025</v>
      </c>
      <c r="F770" s="60"/>
      <c r="G770" s="60">
        <v>1226</v>
      </c>
      <c r="H770" s="60" t="s">
        <v>50</v>
      </c>
      <c r="I770" s="54">
        <v>2776</v>
      </c>
      <c r="J770" s="55">
        <v>7572.5658287999986</v>
      </c>
      <c r="K770" s="56">
        <v>1.2620943047999997</v>
      </c>
      <c r="L770" s="55">
        <v>0</v>
      </c>
      <c r="M770" s="55">
        <v>0</v>
      </c>
      <c r="N770" s="55">
        <v>0</v>
      </c>
      <c r="O770" s="55">
        <v>1735.3796691000002</v>
      </c>
      <c r="P770" s="55">
        <v>0</v>
      </c>
      <c r="Q770" s="55">
        <v>0</v>
      </c>
      <c r="R770" s="55">
        <v>779.56454424106312</v>
      </c>
      <c r="S770" s="112">
        <f t="shared" si="33"/>
        <v>10087.510042141063</v>
      </c>
      <c r="T770" s="51" t="s">
        <v>81</v>
      </c>
      <c r="U770" s="51">
        <v>2033</v>
      </c>
      <c r="V770" s="55">
        <v>9265.130283167684</v>
      </c>
      <c r="W770" s="55">
        <v>3295.2244445274223</v>
      </c>
      <c r="X770" s="112">
        <f t="shared" si="34"/>
        <v>12560.354727695107</v>
      </c>
      <c r="Y770" s="55">
        <f t="shared" si="35"/>
        <v>22647.864769836167</v>
      </c>
      <c r="Z770" s="3"/>
    </row>
    <row r="771" spans="1:26" x14ac:dyDescent="0.3">
      <c r="A771" s="60" t="s">
        <v>21</v>
      </c>
      <c r="B771" s="60">
        <v>902210</v>
      </c>
      <c r="C771" s="60" t="s">
        <v>82</v>
      </c>
      <c r="D771" s="61" t="s">
        <v>83</v>
      </c>
      <c r="E771" s="60">
        <v>231026</v>
      </c>
      <c r="F771" s="60"/>
      <c r="G771" s="60">
        <v>1226</v>
      </c>
      <c r="H771" s="60" t="s">
        <v>50</v>
      </c>
      <c r="I771" s="54">
        <v>2069</v>
      </c>
      <c r="J771" s="55">
        <v>7572.5658287999986</v>
      </c>
      <c r="K771" s="56">
        <v>1.2620943047999997</v>
      </c>
      <c r="L771" s="55">
        <v>0</v>
      </c>
      <c r="M771" s="55">
        <v>0</v>
      </c>
      <c r="N771" s="55">
        <v>0</v>
      </c>
      <c r="O771" s="55">
        <v>1735.3796691000002</v>
      </c>
      <c r="P771" s="55">
        <v>0</v>
      </c>
      <c r="Q771" s="55">
        <v>0</v>
      </c>
      <c r="R771" s="55">
        <v>779.56454424106312</v>
      </c>
      <c r="S771" s="112">
        <f t="shared" ref="S771:S822" si="36">J771+SUM(L771:R771)</f>
        <v>10087.510042141063</v>
      </c>
      <c r="T771" s="51" t="s">
        <v>81</v>
      </c>
      <c r="U771" s="51">
        <v>2033</v>
      </c>
      <c r="V771" s="55">
        <v>9265.130283167684</v>
      </c>
      <c r="W771" s="55">
        <v>3290.5009126521491</v>
      </c>
      <c r="X771" s="112">
        <f t="shared" ref="X771:X823" si="37">SUM(V771:W771)</f>
        <v>12555.631195819833</v>
      </c>
      <c r="Y771" s="55">
        <f t="shared" ref="Y771:Y823" si="38">S771+X771</f>
        <v>22643.141237960896</v>
      </c>
      <c r="Z771" s="3"/>
    </row>
    <row r="772" spans="1:26" x14ac:dyDescent="0.3">
      <c r="A772" s="60" t="s">
        <v>21</v>
      </c>
      <c r="B772" s="60">
        <v>902210</v>
      </c>
      <c r="C772" s="60" t="s">
        <v>82</v>
      </c>
      <c r="D772" s="61" t="s">
        <v>83</v>
      </c>
      <c r="E772" s="60">
        <v>231030</v>
      </c>
      <c r="F772" s="60"/>
      <c r="G772" s="60">
        <v>1226</v>
      </c>
      <c r="H772" s="60" t="s">
        <v>50</v>
      </c>
      <c r="I772" s="54">
        <v>2625</v>
      </c>
      <c r="J772" s="55">
        <v>7572.5658287999986</v>
      </c>
      <c r="K772" s="56">
        <v>1.2620943047999997</v>
      </c>
      <c r="L772" s="55">
        <v>0</v>
      </c>
      <c r="M772" s="55">
        <v>0</v>
      </c>
      <c r="N772" s="55">
        <v>0</v>
      </c>
      <c r="O772" s="55">
        <v>1735.3796691000002</v>
      </c>
      <c r="P772" s="55">
        <v>0</v>
      </c>
      <c r="Q772" s="55">
        <v>0</v>
      </c>
      <c r="R772" s="55">
        <v>779.56454424106312</v>
      </c>
      <c r="S772" s="112">
        <f t="shared" si="36"/>
        <v>10087.510042141063</v>
      </c>
      <c r="T772" s="51" t="s">
        <v>81</v>
      </c>
      <c r="U772" s="51">
        <v>2033</v>
      </c>
      <c r="V772" s="55">
        <v>9265.130283167684</v>
      </c>
      <c r="W772" s="55">
        <v>2731.9836980605191</v>
      </c>
      <c r="X772" s="112">
        <f t="shared" si="37"/>
        <v>11997.113981228204</v>
      </c>
      <c r="Y772" s="55">
        <f t="shared" si="38"/>
        <v>22084.624023369266</v>
      </c>
      <c r="Z772" s="3"/>
    </row>
    <row r="773" spans="1:26" x14ac:dyDescent="0.3">
      <c r="A773" s="60" t="s">
        <v>21</v>
      </c>
      <c r="B773" s="60">
        <v>902210</v>
      </c>
      <c r="C773" s="60" t="s">
        <v>82</v>
      </c>
      <c r="D773" s="62" t="s">
        <v>83</v>
      </c>
      <c r="E773" s="60">
        <v>231031</v>
      </c>
      <c r="F773" s="60"/>
      <c r="G773" s="60">
        <v>1226</v>
      </c>
      <c r="H773" s="60" t="s">
        <v>50</v>
      </c>
      <c r="I773" s="54">
        <v>4055</v>
      </c>
      <c r="J773" s="55">
        <v>7572.5658287999986</v>
      </c>
      <c r="K773" s="56">
        <v>1.2620943047999997</v>
      </c>
      <c r="L773" s="55">
        <v>0</v>
      </c>
      <c r="M773" s="55">
        <v>0</v>
      </c>
      <c r="N773" s="55">
        <v>0</v>
      </c>
      <c r="O773" s="55">
        <v>1735.3796691000002</v>
      </c>
      <c r="P773" s="55">
        <v>0</v>
      </c>
      <c r="Q773" s="55">
        <v>692.57</v>
      </c>
      <c r="R773" s="55">
        <v>779.56454424106312</v>
      </c>
      <c r="S773" s="112">
        <f t="shared" si="36"/>
        <v>10780.080042141062</v>
      </c>
      <c r="T773" s="51" t="s">
        <v>81</v>
      </c>
      <c r="U773" s="51">
        <v>2033</v>
      </c>
      <c r="V773" s="55">
        <v>9265.130283167684</v>
      </c>
      <c r="W773" s="55">
        <v>2686.8793592729162</v>
      </c>
      <c r="X773" s="112">
        <f t="shared" si="37"/>
        <v>11952.0096424406</v>
      </c>
      <c r="Y773" s="55">
        <f t="shared" si="38"/>
        <v>22732.089684581661</v>
      </c>
      <c r="Z773" s="3"/>
    </row>
    <row r="774" spans="1:26" x14ac:dyDescent="0.3">
      <c r="A774" s="60" t="s">
        <v>21</v>
      </c>
      <c r="B774" s="60">
        <v>902211</v>
      </c>
      <c r="C774" s="60" t="s">
        <v>85</v>
      </c>
      <c r="D774" s="62" t="s">
        <v>86</v>
      </c>
      <c r="E774" s="60">
        <v>121043</v>
      </c>
      <c r="F774" s="60"/>
      <c r="G774" s="60">
        <v>1202</v>
      </c>
      <c r="H774" s="60" t="s">
        <v>50</v>
      </c>
      <c r="I774" s="54">
        <v>5022</v>
      </c>
      <c r="J774" s="55">
        <v>4606.6442125200001</v>
      </c>
      <c r="K774" s="56">
        <v>0.76777403542</v>
      </c>
      <c r="L774" s="55">
        <v>0</v>
      </c>
      <c r="M774" s="55">
        <v>0</v>
      </c>
      <c r="N774" s="55">
        <v>0</v>
      </c>
      <c r="O774" s="55">
        <v>1735.3796691000002</v>
      </c>
      <c r="P774" s="55">
        <v>0</v>
      </c>
      <c r="Q774" s="55">
        <v>0</v>
      </c>
      <c r="R774" s="55">
        <v>273.0152303388922</v>
      </c>
      <c r="S774" s="112">
        <f t="shared" si="36"/>
        <v>6615.039111958893</v>
      </c>
      <c r="T774" s="51" t="s">
        <v>81</v>
      </c>
      <c r="U774" s="51">
        <v>2023</v>
      </c>
      <c r="V774" s="55">
        <v>3244.788</v>
      </c>
      <c r="W774" s="55">
        <v>0</v>
      </c>
      <c r="X774" s="112">
        <f t="shared" si="37"/>
        <v>3244.788</v>
      </c>
      <c r="Y774" s="55">
        <f t="shared" si="38"/>
        <v>9859.8271119588935</v>
      </c>
      <c r="Z774" s="3"/>
    </row>
    <row r="775" spans="1:26" x14ac:dyDescent="0.3">
      <c r="A775" s="60" t="s">
        <v>21</v>
      </c>
      <c r="B775" s="60">
        <v>902211</v>
      </c>
      <c r="C775" s="60" t="s">
        <v>85</v>
      </c>
      <c r="D775" s="62" t="s">
        <v>86</v>
      </c>
      <c r="E775" s="60">
        <v>151041</v>
      </c>
      <c r="F775" s="60"/>
      <c r="G775" s="60">
        <v>1202</v>
      </c>
      <c r="H775" s="60" t="s">
        <v>50</v>
      </c>
      <c r="I775" s="54">
        <v>7384</v>
      </c>
      <c r="J775" s="55">
        <v>4606.6442125200001</v>
      </c>
      <c r="K775" s="56">
        <v>0.76777403542</v>
      </c>
      <c r="L775" s="55">
        <v>1062.59926502128</v>
      </c>
      <c r="M775" s="55">
        <v>0</v>
      </c>
      <c r="N775" s="55">
        <v>0</v>
      </c>
      <c r="O775" s="55">
        <v>1735.3796691000002</v>
      </c>
      <c r="P775" s="55">
        <v>0</v>
      </c>
      <c r="Q775" s="55">
        <v>0</v>
      </c>
      <c r="R775" s="55">
        <v>546.03046067778439</v>
      </c>
      <c r="S775" s="112">
        <f t="shared" si="36"/>
        <v>7950.6536073190646</v>
      </c>
      <c r="T775" s="51" t="s">
        <v>808</v>
      </c>
      <c r="U775" s="51">
        <v>2025</v>
      </c>
      <c r="V775" s="55">
        <v>6489.576</v>
      </c>
      <c r="W775" s="55">
        <v>0</v>
      </c>
      <c r="X775" s="112">
        <f t="shared" si="37"/>
        <v>6489.576</v>
      </c>
      <c r="Y775" s="55">
        <f t="shared" si="38"/>
        <v>14440.229607319065</v>
      </c>
      <c r="Z775" s="3"/>
    </row>
    <row r="776" spans="1:26" x14ac:dyDescent="0.3">
      <c r="A776" s="60" t="s">
        <v>21</v>
      </c>
      <c r="B776" s="60">
        <v>902211</v>
      </c>
      <c r="C776" s="60" t="s">
        <v>85</v>
      </c>
      <c r="D776" s="62" t="s">
        <v>86</v>
      </c>
      <c r="E776" s="60">
        <v>161006</v>
      </c>
      <c r="F776" s="60"/>
      <c r="G776" s="60">
        <v>1202</v>
      </c>
      <c r="H776" s="60" t="s">
        <v>50</v>
      </c>
      <c r="I776" s="54">
        <v>14624</v>
      </c>
      <c r="J776" s="55">
        <v>4606.6442125200001</v>
      </c>
      <c r="K776" s="56">
        <v>0.76777403542</v>
      </c>
      <c r="L776" s="55">
        <v>6621.2832814620797</v>
      </c>
      <c r="M776" s="55">
        <v>0</v>
      </c>
      <c r="N776" s="55">
        <v>0</v>
      </c>
      <c r="O776" s="55">
        <v>1735.3796691000002</v>
      </c>
      <c r="P776" s="55">
        <v>0</v>
      </c>
      <c r="Q776" s="55">
        <v>0</v>
      </c>
      <c r="R776" s="55">
        <v>546.03046067778439</v>
      </c>
      <c r="S776" s="112">
        <f t="shared" si="36"/>
        <v>13509.337623759864</v>
      </c>
      <c r="T776" s="51" t="s">
        <v>808</v>
      </c>
      <c r="U776" s="51">
        <v>2026</v>
      </c>
      <c r="V776" s="55">
        <v>6489.576</v>
      </c>
      <c r="W776" s="55">
        <v>2431.4527200000002</v>
      </c>
      <c r="X776" s="112">
        <f t="shared" si="37"/>
        <v>8921.0287200000002</v>
      </c>
      <c r="Y776" s="55">
        <f t="shared" si="38"/>
        <v>22430.366343759866</v>
      </c>
      <c r="Z776" s="3"/>
    </row>
    <row r="777" spans="1:26" x14ac:dyDescent="0.3">
      <c r="A777" s="60" t="s">
        <v>21</v>
      </c>
      <c r="B777" s="60">
        <v>902211</v>
      </c>
      <c r="C777" s="60" t="s">
        <v>85</v>
      </c>
      <c r="D777" s="62" t="s">
        <v>86</v>
      </c>
      <c r="E777" s="60">
        <v>171032</v>
      </c>
      <c r="F777" s="60"/>
      <c r="G777" s="60">
        <v>1202</v>
      </c>
      <c r="H777" s="60" t="s">
        <v>50</v>
      </c>
      <c r="I777" s="54">
        <v>15380</v>
      </c>
      <c r="J777" s="55">
        <v>4606.6442125200001</v>
      </c>
      <c r="K777" s="56">
        <v>0.76777403542</v>
      </c>
      <c r="L777" s="55">
        <v>7201.7204522395996</v>
      </c>
      <c r="M777" s="55">
        <v>0</v>
      </c>
      <c r="N777" s="55">
        <v>0</v>
      </c>
      <c r="O777" s="55">
        <v>1735.3796691000002</v>
      </c>
      <c r="P777" s="55">
        <v>3167.1054928641415</v>
      </c>
      <c r="Q777" s="55">
        <v>0</v>
      </c>
      <c r="R777" s="55">
        <v>546.03046067778439</v>
      </c>
      <c r="S777" s="112">
        <f t="shared" si="36"/>
        <v>17256.880287401524</v>
      </c>
      <c r="T777" s="51" t="s">
        <v>808</v>
      </c>
      <c r="U777" s="51">
        <v>2028</v>
      </c>
      <c r="V777" s="55">
        <v>6489.576</v>
      </c>
      <c r="W777" s="55">
        <v>671.0321232</v>
      </c>
      <c r="X777" s="112">
        <f t="shared" si="37"/>
        <v>7160.6081231999997</v>
      </c>
      <c r="Y777" s="55">
        <f t="shared" si="38"/>
        <v>24417.488410601523</v>
      </c>
      <c r="Z777" s="3"/>
    </row>
    <row r="778" spans="1:26" x14ac:dyDescent="0.3">
      <c r="A778" s="60" t="s">
        <v>21</v>
      </c>
      <c r="B778" s="60">
        <v>902211</v>
      </c>
      <c r="C778" s="60" t="s">
        <v>85</v>
      </c>
      <c r="D778" s="62" t="s">
        <v>86</v>
      </c>
      <c r="E778" s="60">
        <v>191041</v>
      </c>
      <c r="F778" s="60"/>
      <c r="G778" s="60">
        <v>1209</v>
      </c>
      <c r="H778" s="60" t="s">
        <v>50</v>
      </c>
      <c r="I778" s="54">
        <v>6647</v>
      </c>
      <c r="J778" s="55">
        <v>5427.0055106400005</v>
      </c>
      <c r="K778" s="56">
        <v>0.90450091844000002</v>
      </c>
      <c r="L778" s="55">
        <v>585.21209423068001</v>
      </c>
      <c r="M778" s="55">
        <v>0</v>
      </c>
      <c r="N778" s="55">
        <v>0</v>
      </c>
      <c r="O778" s="55">
        <v>1735.3796691000002</v>
      </c>
      <c r="P778" s="55">
        <v>2324.3492782313033</v>
      </c>
      <c r="Q778" s="55">
        <v>197.98</v>
      </c>
      <c r="R778" s="55">
        <v>253.62643279083269</v>
      </c>
      <c r="S778" s="112">
        <f t="shared" si="36"/>
        <v>10523.552984992817</v>
      </c>
      <c r="T778" s="51" t="s">
        <v>81</v>
      </c>
      <c r="U778" s="51">
        <v>2029</v>
      </c>
      <c r="V778" s="57">
        <v>3014.3520000000003</v>
      </c>
      <c r="W778" s="55">
        <v>1164.6439401790278</v>
      </c>
      <c r="X778" s="112">
        <f t="shared" si="37"/>
        <v>4178.9959401790284</v>
      </c>
      <c r="Y778" s="55">
        <f t="shared" si="38"/>
        <v>14702.548925171846</v>
      </c>
      <c r="Z778" s="3"/>
    </row>
    <row r="779" spans="1:26" x14ac:dyDescent="0.3">
      <c r="A779" s="60" t="s">
        <v>21</v>
      </c>
      <c r="B779" s="60">
        <v>902211</v>
      </c>
      <c r="C779" s="60" t="s">
        <v>85</v>
      </c>
      <c r="D779" s="62" t="s">
        <v>86</v>
      </c>
      <c r="E779" s="60">
        <v>191042</v>
      </c>
      <c r="F779" s="60"/>
      <c r="G779" s="60">
        <v>1209</v>
      </c>
      <c r="H779" s="60" t="s">
        <v>50</v>
      </c>
      <c r="I779" s="54">
        <v>5938</v>
      </c>
      <c r="J779" s="55">
        <v>5427.0055106400005</v>
      </c>
      <c r="K779" s="56">
        <v>0.90450091844000002</v>
      </c>
      <c r="L779" s="55">
        <v>0</v>
      </c>
      <c r="M779" s="55">
        <v>0</v>
      </c>
      <c r="N779" s="55">
        <v>0</v>
      </c>
      <c r="O779" s="55">
        <v>1735.3796691000002</v>
      </c>
      <c r="P779" s="55">
        <v>0</v>
      </c>
      <c r="Q779" s="55">
        <v>0</v>
      </c>
      <c r="R779" s="55">
        <v>253.62643279083269</v>
      </c>
      <c r="S779" s="112">
        <f t="shared" si="36"/>
        <v>7416.0116125308332</v>
      </c>
      <c r="T779" s="51" t="s">
        <v>81</v>
      </c>
      <c r="U779" s="51">
        <v>2029</v>
      </c>
      <c r="V779" s="55">
        <v>3014.3520000000003</v>
      </c>
      <c r="W779" s="55">
        <v>1250.0125630135167</v>
      </c>
      <c r="X779" s="112">
        <f t="shared" si="37"/>
        <v>4264.364563013517</v>
      </c>
      <c r="Y779" s="55">
        <f t="shared" si="38"/>
        <v>11680.37617554435</v>
      </c>
      <c r="Z779" s="3"/>
    </row>
    <row r="780" spans="1:26" x14ac:dyDescent="0.3">
      <c r="A780" s="60" t="s">
        <v>21</v>
      </c>
      <c r="B780" s="60">
        <v>902211</v>
      </c>
      <c r="C780" s="60" t="s">
        <v>85</v>
      </c>
      <c r="D780" s="62" t="s">
        <v>86</v>
      </c>
      <c r="E780" s="60">
        <v>211006</v>
      </c>
      <c r="F780" s="60"/>
      <c r="G780" s="60">
        <v>1209</v>
      </c>
      <c r="H780" s="60" t="s">
        <v>50</v>
      </c>
      <c r="I780" s="54">
        <v>5547</v>
      </c>
      <c r="J780" s="55">
        <v>5427.0055106400005</v>
      </c>
      <c r="K780" s="56">
        <v>0.90450091844000002</v>
      </c>
      <c r="L780" s="55">
        <v>0</v>
      </c>
      <c r="M780" s="55">
        <v>0</v>
      </c>
      <c r="N780" s="55">
        <v>0</v>
      </c>
      <c r="O780" s="55">
        <v>1735.3796691000002</v>
      </c>
      <c r="P780" s="55">
        <v>0</v>
      </c>
      <c r="Q780" s="55">
        <v>0</v>
      </c>
      <c r="R780" s="55">
        <v>576.4237108882561</v>
      </c>
      <c r="S780" s="112">
        <f t="shared" si="36"/>
        <v>7738.8088906282574</v>
      </c>
      <c r="T780" s="51" t="s">
        <v>808</v>
      </c>
      <c r="U780" s="51">
        <v>2031</v>
      </c>
      <c r="V780" s="55">
        <v>6850.8</v>
      </c>
      <c r="W780" s="55">
        <v>77.478052064231051</v>
      </c>
      <c r="X780" s="112">
        <f t="shared" si="37"/>
        <v>6928.2780520642309</v>
      </c>
      <c r="Y780" s="55">
        <f t="shared" si="38"/>
        <v>14667.086942692487</v>
      </c>
      <c r="Z780" s="3"/>
    </row>
    <row r="781" spans="1:26" x14ac:dyDescent="0.3">
      <c r="A781" s="60" t="s">
        <v>21</v>
      </c>
      <c r="B781" s="60">
        <v>902211</v>
      </c>
      <c r="C781" s="60" t="s">
        <v>85</v>
      </c>
      <c r="D781" s="61" t="s">
        <v>86</v>
      </c>
      <c r="E781" s="60">
        <v>211028</v>
      </c>
      <c r="F781" s="60"/>
      <c r="G781" s="60">
        <v>4040</v>
      </c>
      <c r="H781" s="60" t="s">
        <v>87</v>
      </c>
      <c r="I781" s="54">
        <v>0</v>
      </c>
      <c r="J781" s="55">
        <v>0</v>
      </c>
      <c r="K781" s="56">
        <v>0</v>
      </c>
      <c r="L781" s="55">
        <v>0</v>
      </c>
      <c r="M781" s="55">
        <v>466.82011587522237</v>
      </c>
      <c r="N781" s="55">
        <v>0</v>
      </c>
      <c r="O781" s="55">
        <v>1735.3796691000002</v>
      </c>
      <c r="P781" s="55">
        <v>0</v>
      </c>
      <c r="Q781" s="55">
        <v>0</v>
      </c>
      <c r="R781" s="55">
        <v>0</v>
      </c>
      <c r="S781" s="112">
        <f t="shared" si="36"/>
        <v>2202.1997849752224</v>
      </c>
      <c r="T781" s="51" t="s">
        <v>247</v>
      </c>
      <c r="U781" s="51">
        <v>1900</v>
      </c>
      <c r="V781" s="55">
        <v>0</v>
      </c>
      <c r="W781" s="55">
        <v>0</v>
      </c>
      <c r="X781" s="112">
        <f t="shared" si="37"/>
        <v>0</v>
      </c>
      <c r="Y781" s="55">
        <f t="shared" si="38"/>
        <v>2202.1997849752224</v>
      </c>
      <c r="Z781" s="3"/>
    </row>
    <row r="782" spans="1:26" x14ac:dyDescent="0.3">
      <c r="A782" s="60" t="s">
        <v>21</v>
      </c>
      <c r="B782" s="60">
        <v>902211</v>
      </c>
      <c r="C782" s="60" t="s">
        <v>85</v>
      </c>
      <c r="D782" s="62" t="s">
        <v>86</v>
      </c>
      <c r="E782" s="60">
        <v>211029</v>
      </c>
      <c r="F782" s="60"/>
      <c r="G782" s="60">
        <v>4040</v>
      </c>
      <c r="H782" s="60" t="s">
        <v>87</v>
      </c>
      <c r="I782" s="54">
        <v>0</v>
      </c>
      <c r="J782" s="55">
        <v>0</v>
      </c>
      <c r="K782" s="56">
        <v>0</v>
      </c>
      <c r="L782" s="55">
        <v>0</v>
      </c>
      <c r="M782" s="55">
        <v>4184.2910838259259</v>
      </c>
      <c r="N782" s="55">
        <v>0</v>
      </c>
      <c r="O782" s="55">
        <v>1735.3796691000002</v>
      </c>
      <c r="P782" s="55">
        <v>0</v>
      </c>
      <c r="Q782" s="55">
        <v>0</v>
      </c>
      <c r="R782" s="55">
        <v>0</v>
      </c>
      <c r="S782" s="112">
        <f t="shared" si="36"/>
        <v>5919.6707529259256</v>
      </c>
      <c r="T782" s="51" t="s">
        <v>247</v>
      </c>
      <c r="U782" s="51">
        <v>1900</v>
      </c>
      <c r="V782" s="55">
        <v>0</v>
      </c>
      <c r="W782" s="55">
        <v>0</v>
      </c>
      <c r="X782" s="112">
        <f t="shared" si="37"/>
        <v>0</v>
      </c>
      <c r="Y782" s="55">
        <f t="shared" si="38"/>
        <v>5919.6707529259256</v>
      </c>
      <c r="Z782" s="3"/>
    </row>
    <row r="783" spans="1:26" x14ac:dyDescent="0.3">
      <c r="A783" s="60" t="s">
        <v>21</v>
      </c>
      <c r="B783" s="60">
        <v>902395</v>
      </c>
      <c r="C783" s="60" t="s">
        <v>88</v>
      </c>
      <c r="D783" s="62" t="s">
        <v>89</v>
      </c>
      <c r="E783" s="60">
        <v>191018</v>
      </c>
      <c r="F783" s="60"/>
      <c r="G783" s="60">
        <v>1212</v>
      </c>
      <c r="H783" s="60" t="s">
        <v>50</v>
      </c>
      <c r="I783" s="54">
        <v>3864</v>
      </c>
      <c r="J783" s="55">
        <v>4606.6442125200001</v>
      </c>
      <c r="K783" s="56">
        <v>0.76777403542</v>
      </c>
      <c r="L783" s="55">
        <v>0</v>
      </c>
      <c r="M783" s="55">
        <v>0</v>
      </c>
      <c r="N783" s="55">
        <v>0</v>
      </c>
      <c r="O783" s="55">
        <v>1735.3796691000002</v>
      </c>
      <c r="P783" s="55">
        <v>0</v>
      </c>
      <c r="Q783" s="55">
        <v>0</v>
      </c>
      <c r="R783" s="55">
        <v>458.51886093384007</v>
      </c>
      <c r="S783" s="112">
        <f t="shared" si="36"/>
        <v>6800.5427425538401</v>
      </c>
      <c r="T783" s="51" t="s">
        <v>808</v>
      </c>
      <c r="U783" s="51">
        <v>2029</v>
      </c>
      <c r="V783" s="55">
        <v>5449.5</v>
      </c>
      <c r="W783" s="55">
        <v>21.766604496300005</v>
      </c>
      <c r="X783" s="112">
        <f t="shared" si="37"/>
        <v>5471.2666044962998</v>
      </c>
      <c r="Y783" s="55">
        <f t="shared" si="38"/>
        <v>12271.809347050141</v>
      </c>
      <c r="Z783" s="3"/>
    </row>
    <row r="784" spans="1:26" x14ac:dyDescent="0.3">
      <c r="A784" s="60" t="s">
        <v>21</v>
      </c>
      <c r="B784" s="60">
        <v>902395</v>
      </c>
      <c r="C784" s="60" t="s">
        <v>88</v>
      </c>
      <c r="D784" s="62" t="s">
        <v>89</v>
      </c>
      <c r="E784" s="60">
        <v>221053</v>
      </c>
      <c r="F784" s="60"/>
      <c r="G784" s="60">
        <v>2010</v>
      </c>
      <c r="H784" s="60" t="s">
        <v>87</v>
      </c>
      <c r="I784" s="54">
        <v>0</v>
      </c>
      <c r="J784" s="55">
        <v>0</v>
      </c>
      <c r="K784" s="56">
        <v>0</v>
      </c>
      <c r="L784" s="55">
        <v>0</v>
      </c>
      <c r="M784" s="55">
        <v>0</v>
      </c>
      <c r="N784" s="55">
        <v>0</v>
      </c>
      <c r="O784" s="55">
        <v>1735.3796691000002</v>
      </c>
      <c r="P784" s="55">
        <v>0</v>
      </c>
      <c r="Q784" s="55">
        <v>0</v>
      </c>
      <c r="R784" s="55">
        <v>0</v>
      </c>
      <c r="S784" s="112">
        <f t="shared" si="36"/>
        <v>1735.3796691000002</v>
      </c>
      <c r="T784" s="51" t="s">
        <v>247</v>
      </c>
      <c r="U784" s="51">
        <v>2033</v>
      </c>
      <c r="V784" s="55">
        <v>0</v>
      </c>
      <c r="W784" s="55">
        <v>0</v>
      </c>
      <c r="X784" s="112">
        <f t="shared" si="37"/>
        <v>0</v>
      </c>
      <c r="Y784" s="55">
        <f t="shared" si="38"/>
        <v>1735.3796691000002</v>
      </c>
      <c r="Z784" s="3"/>
    </row>
    <row r="785" spans="1:26" x14ac:dyDescent="0.3">
      <c r="A785" s="60" t="s">
        <v>21</v>
      </c>
      <c r="B785" s="60">
        <v>902400</v>
      </c>
      <c r="C785" s="60" t="s">
        <v>90</v>
      </c>
      <c r="D785" s="62" t="s">
        <v>91</v>
      </c>
      <c r="E785" s="60">
        <v>141009</v>
      </c>
      <c r="F785" s="60"/>
      <c r="G785" s="60">
        <v>1020</v>
      </c>
      <c r="H785" s="60" t="s">
        <v>50</v>
      </c>
      <c r="I785" s="54">
        <v>266</v>
      </c>
      <c r="J785" s="55">
        <v>3786.2829143999993</v>
      </c>
      <c r="K785" s="56">
        <v>0.63104715239999987</v>
      </c>
      <c r="L785" s="55">
        <v>0</v>
      </c>
      <c r="M785" s="55">
        <v>0</v>
      </c>
      <c r="N785" s="55">
        <v>0</v>
      </c>
      <c r="O785" s="55">
        <v>1735.3796691000002</v>
      </c>
      <c r="P785" s="55">
        <v>0</v>
      </c>
      <c r="Q785" s="55">
        <v>0</v>
      </c>
      <c r="R785" s="55">
        <v>358.43074386142473</v>
      </c>
      <c r="S785" s="112">
        <f t="shared" si="36"/>
        <v>5880.0933273614246</v>
      </c>
      <c r="T785" s="51" t="s">
        <v>808</v>
      </c>
      <c r="U785" s="51">
        <v>2025</v>
      </c>
      <c r="V785" s="55">
        <v>4259.9520000000002</v>
      </c>
      <c r="W785" s="55">
        <v>0</v>
      </c>
      <c r="X785" s="112">
        <f t="shared" si="37"/>
        <v>4259.9520000000002</v>
      </c>
      <c r="Y785" s="55">
        <f t="shared" si="38"/>
        <v>10140.045327361426</v>
      </c>
      <c r="Z785" s="3"/>
    </row>
    <row r="786" spans="1:26" x14ac:dyDescent="0.3">
      <c r="A786" s="60" t="s">
        <v>21</v>
      </c>
      <c r="B786" s="60">
        <v>902400</v>
      </c>
      <c r="C786" s="60" t="s">
        <v>90</v>
      </c>
      <c r="D786" s="62" t="s">
        <v>91</v>
      </c>
      <c r="E786" s="60">
        <v>171006</v>
      </c>
      <c r="F786" s="60"/>
      <c r="G786" s="60">
        <v>1020</v>
      </c>
      <c r="H786" s="60" t="s">
        <v>50</v>
      </c>
      <c r="I786" s="54">
        <v>0</v>
      </c>
      <c r="J786" s="55">
        <v>3786.2829143999993</v>
      </c>
      <c r="K786" s="56">
        <v>0.63104715239999987</v>
      </c>
      <c r="L786" s="55">
        <v>0</v>
      </c>
      <c r="M786" s="55">
        <v>0</v>
      </c>
      <c r="N786" s="55">
        <v>0</v>
      </c>
      <c r="O786" s="55">
        <v>1735.3796691000002</v>
      </c>
      <c r="P786" s="55">
        <v>0</v>
      </c>
      <c r="Q786" s="55">
        <v>0</v>
      </c>
      <c r="R786" s="55">
        <v>179.21537193071237</v>
      </c>
      <c r="S786" s="112">
        <f t="shared" si="36"/>
        <v>5700.8779554307121</v>
      </c>
      <c r="T786" s="51" t="s">
        <v>81</v>
      </c>
      <c r="U786" s="51">
        <v>2027</v>
      </c>
      <c r="V786" s="55">
        <v>2129.9760000000001</v>
      </c>
      <c r="W786" s="55">
        <v>134.68049999999999</v>
      </c>
      <c r="X786" s="112">
        <f t="shared" si="37"/>
        <v>2264.6565000000001</v>
      </c>
      <c r="Y786" s="55">
        <f t="shared" si="38"/>
        <v>7965.5344554307121</v>
      </c>
      <c r="Z786" s="3"/>
    </row>
    <row r="787" spans="1:26" x14ac:dyDescent="0.3">
      <c r="A787" s="60" t="s">
        <v>21</v>
      </c>
      <c r="B787" s="60">
        <v>902400</v>
      </c>
      <c r="C787" s="60" t="s">
        <v>90</v>
      </c>
      <c r="D787" s="62" t="s">
        <v>91</v>
      </c>
      <c r="E787" s="60" t="s">
        <v>92</v>
      </c>
      <c r="F787" s="60"/>
      <c r="G787" s="60">
        <v>1208</v>
      </c>
      <c r="H787" s="60" t="s">
        <v>87</v>
      </c>
      <c r="I787" s="54">
        <v>0</v>
      </c>
      <c r="J787" s="55">
        <v>0</v>
      </c>
      <c r="K787" s="56">
        <v>0</v>
      </c>
      <c r="L787" s="55">
        <v>0</v>
      </c>
      <c r="M787" s="55">
        <v>998.19895011829635</v>
      </c>
      <c r="N787" s="55">
        <v>1291.100557178896</v>
      </c>
      <c r="O787" s="55">
        <v>1735.3796691000002</v>
      </c>
      <c r="P787" s="55">
        <v>0</v>
      </c>
      <c r="Q787" s="55">
        <v>0</v>
      </c>
      <c r="R787" s="55">
        <v>0</v>
      </c>
      <c r="S787" s="112">
        <f t="shared" si="36"/>
        <v>4024.6791763971928</v>
      </c>
      <c r="T787" s="51" t="s">
        <v>807</v>
      </c>
      <c r="U787" s="51">
        <v>2014</v>
      </c>
      <c r="V787" s="55">
        <v>0</v>
      </c>
      <c r="W787" s="55">
        <v>0</v>
      </c>
      <c r="X787" s="112">
        <f t="shared" si="37"/>
        <v>0</v>
      </c>
      <c r="Y787" s="55">
        <f t="shared" si="38"/>
        <v>4024.6791763971928</v>
      </c>
      <c r="Z787" s="3"/>
    </row>
    <row r="788" spans="1:26" x14ac:dyDescent="0.3">
      <c r="A788" s="60" t="s">
        <v>21</v>
      </c>
      <c r="B788" s="60">
        <v>902400</v>
      </c>
      <c r="C788" s="60" t="s">
        <v>90</v>
      </c>
      <c r="D788" s="62" t="s">
        <v>91</v>
      </c>
      <c r="E788" s="60">
        <v>181004</v>
      </c>
      <c r="F788" s="60"/>
      <c r="G788" s="60">
        <v>1212</v>
      </c>
      <c r="H788" s="60" t="s">
        <v>50</v>
      </c>
      <c r="I788" s="54">
        <v>5806</v>
      </c>
      <c r="J788" s="55">
        <v>4606.6442125200001</v>
      </c>
      <c r="K788" s="56">
        <v>0.76777403542</v>
      </c>
      <c r="L788" s="55">
        <v>0</v>
      </c>
      <c r="M788" s="55">
        <v>0</v>
      </c>
      <c r="N788" s="55">
        <v>0</v>
      </c>
      <c r="O788" s="55">
        <v>1735.3796691000002</v>
      </c>
      <c r="P788" s="55">
        <v>0</v>
      </c>
      <c r="Q788" s="55">
        <v>0</v>
      </c>
      <c r="R788" s="55">
        <v>229.25943046692004</v>
      </c>
      <c r="S788" s="112">
        <f t="shared" si="36"/>
        <v>6571.28331208692</v>
      </c>
      <c r="T788" s="51" t="s">
        <v>81</v>
      </c>
      <c r="U788" s="51">
        <v>2028</v>
      </c>
      <c r="V788" s="55">
        <v>2724.75</v>
      </c>
      <c r="W788" s="55">
        <v>74.559124800000006</v>
      </c>
      <c r="X788" s="112">
        <f t="shared" si="37"/>
        <v>2799.3091248000001</v>
      </c>
      <c r="Y788" s="55">
        <f t="shared" si="38"/>
        <v>9370.59243688692</v>
      </c>
      <c r="Z788" s="3"/>
    </row>
    <row r="789" spans="1:26" x14ac:dyDescent="0.3">
      <c r="A789" s="60" t="s">
        <v>21</v>
      </c>
      <c r="B789" s="60">
        <v>902400</v>
      </c>
      <c r="C789" s="60" t="s">
        <v>90</v>
      </c>
      <c r="D789" s="62" t="s">
        <v>91</v>
      </c>
      <c r="E789" s="60">
        <v>181016</v>
      </c>
      <c r="F789" s="60"/>
      <c r="G789" s="60">
        <v>1020</v>
      </c>
      <c r="H789" s="60" t="s">
        <v>50</v>
      </c>
      <c r="I789" s="54">
        <v>2683</v>
      </c>
      <c r="J789" s="55">
        <v>3786.2829143999993</v>
      </c>
      <c r="K789" s="56">
        <v>0.63104715239999987</v>
      </c>
      <c r="L789" s="55">
        <v>0</v>
      </c>
      <c r="M789" s="55">
        <v>0</v>
      </c>
      <c r="N789" s="55">
        <v>0</v>
      </c>
      <c r="O789" s="55">
        <v>1735.3796691000002</v>
      </c>
      <c r="P789" s="55">
        <v>0</v>
      </c>
      <c r="Q789" s="55">
        <v>0</v>
      </c>
      <c r="R789" s="55">
        <v>179.21537193071237</v>
      </c>
      <c r="S789" s="112">
        <f t="shared" si="36"/>
        <v>5700.8779554307121</v>
      </c>
      <c r="T789" s="51" t="s">
        <v>81</v>
      </c>
      <c r="U789" s="51">
        <v>2028</v>
      </c>
      <c r="V789" s="55">
        <v>2129.9760000000001</v>
      </c>
      <c r="W789" s="55">
        <v>37.279562400000003</v>
      </c>
      <c r="X789" s="112">
        <f t="shared" si="37"/>
        <v>2167.2555624000001</v>
      </c>
      <c r="Y789" s="55">
        <f t="shared" si="38"/>
        <v>7868.1335178307127</v>
      </c>
      <c r="Z789" s="3"/>
    </row>
    <row r="790" spans="1:26" x14ac:dyDescent="0.3">
      <c r="A790" s="60" t="s">
        <v>21</v>
      </c>
      <c r="B790" s="60">
        <v>902400</v>
      </c>
      <c r="C790" s="60" t="s">
        <v>90</v>
      </c>
      <c r="D790" s="62" t="s">
        <v>91</v>
      </c>
      <c r="E790" s="60">
        <v>201047</v>
      </c>
      <c r="F790" s="60"/>
      <c r="G790" s="60">
        <v>1210</v>
      </c>
      <c r="H790" s="60" t="s">
        <v>50</v>
      </c>
      <c r="I790" s="54">
        <v>4184</v>
      </c>
      <c r="J790" s="55">
        <v>5553.2149411200007</v>
      </c>
      <c r="K790" s="56">
        <v>0.92553582352000008</v>
      </c>
      <c r="L790" s="55">
        <v>0</v>
      </c>
      <c r="M790" s="55">
        <v>0</v>
      </c>
      <c r="N790" s="55">
        <v>0</v>
      </c>
      <c r="O790" s="55">
        <v>1735.3796691000002</v>
      </c>
      <c r="P790" s="55">
        <v>0</v>
      </c>
      <c r="Q790" s="55">
        <v>0</v>
      </c>
      <c r="R790" s="55">
        <v>279.8275105584807</v>
      </c>
      <c r="S790" s="112">
        <f t="shared" si="36"/>
        <v>7568.4221207784813</v>
      </c>
      <c r="T790" s="51" t="s">
        <v>81</v>
      </c>
      <c r="U790" s="51">
        <v>2031</v>
      </c>
      <c r="V790" s="55">
        <v>3325.752</v>
      </c>
      <c r="W790" s="55">
        <v>89.689923909257843</v>
      </c>
      <c r="X790" s="112">
        <f t="shared" si="37"/>
        <v>3415.4419239092576</v>
      </c>
      <c r="Y790" s="55">
        <f t="shared" si="38"/>
        <v>10983.86404468774</v>
      </c>
      <c r="Z790" s="3"/>
    </row>
    <row r="791" spans="1:26" x14ac:dyDescent="0.3">
      <c r="A791" s="60" t="s">
        <v>21</v>
      </c>
      <c r="B791" s="60">
        <v>902510</v>
      </c>
      <c r="C791" s="60" t="s">
        <v>93</v>
      </c>
      <c r="D791" s="62" t="s">
        <v>94</v>
      </c>
      <c r="E791" s="60">
        <v>141011</v>
      </c>
      <c r="F791" s="60"/>
      <c r="G791" s="60">
        <v>1020</v>
      </c>
      <c r="H791" s="60" t="s">
        <v>50</v>
      </c>
      <c r="I791" s="54">
        <v>210</v>
      </c>
      <c r="J791" s="55">
        <v>3786.2829143999993</v>
      </c>
      <c r="K791" s="56">
        <v>0.63104715239999987</v>
      </c>
      <c r="L791" s="55">
        <v>0</v>
      </c>
      <c r="M791" s="55">
        <v>0</v>
      </c>
      <c r="N791" s="55">
        <v>0</v>
      </c>
      <c r="O791" s="55">
        <v>1735.3796691000002</v>
      </c>
      <c r="P791" s="55">
        <v>0</v>
      </c>
      <c r="Q791" s="55">
        <v>0</v>
      </c>
      <c r="R791" s="55">
        <v>179.21537193071237</v>
      </c>
      <c r="S791" s="112">
        <f t="shared" si="36"/>
        <v>5700.8779554307121</v>
      </c>
      <c r="T791" s="51" t="s">
        <v>81</v>
      </c>
      <c r="U791" s="51">
        <v>2025</v>
      </c>
      <c r="V791" s="55">
        <v>2129.9760000000001</v>
      </c>
      <c r="W791" s="55">
        <v>0</v>
      </c>
      <c r="X791" s="112">
        <f t="shared" si="37"/>
        <v>2129.9760000000001</v>
      </c>
      <c r="Y791" s="55">
        <f t="shared" si="38"/>
        <v>7830.8539554307117</v>
      </c>
      <c r="Z791" s="3"/>
    </row>
    <row r="792" spans="1:26" x14ac:dyDescent="0.3">
      <c r="A792" s="60" t="s">
        <v>21</v>
      </c>
      <c r="B792" s="60">
        <v>902510</v>
      </c>
      <c r="C792" s="60" t="s">
        <v>93</v>
      </c>
      <c r="D792" s="62" t="s">
        <v>94</v>
      </c>
      <c r="E792" s="60" t="s">
        <v>95</v>
      </c>
      <c r="F792" s="60"/>
      <c r="G792" s="60">
        <v>1020</v>
      </c>
      <c r="H792" s="60" t="s">
        <v>50</v>
      </c>
      <c r="I792" s="54">
        <v>315</v>
      </c>
      <c r="J792" s="55">
        <v>3786.2829143999993</v>
      </c>
      <c r="K792" s="56">
        <v>0.63104715239999987</v>
      </c>
      <c r="L792" s="55">
        <v>0</v>
      </c>
      <c r="M792" s="55">
        <v>0</v>
      </c>
      <c r="N792" s="55">
        <v>0</v>
      </c>
      <c r="O792" s="55">
        <v>1735.3796691000002</v>
      </c>
      <c r="P792" s="55">
        <v>0</v>
      </c>
      <c r="Q792" s="55">
        <v>0</v>
      </c>
      <c r="R792" s="55">
        <v>0</v>
      </c>
      <c r="S792" s="112">
        <f t="shared" si="36"/>
        <v>5521.6625834999995</v>
      </c>
      <c r="T792" s="51" t="s">
        <v>76</v>
      </c>
      <c r="U792" s="51">
        <v>2016</v>
      </c>
      <c r="V792" s="55">
        <v>0</v>
      </c>
      <c r="W792" s="55">
        <v>0</v>
      </c>
      <c r="X792" s="112">
        <f t="shared" si="37"/>
        <v>0</v>
      </c>
      <c r="Y792" s="55">
        <f t="shared" si="38"/>
        <v>5521.6625834999995</v>
      </c>
      <c r="Z792" s="3"/>
    </row>
    <row r="793" spans="1:26" x14ac:dyDescent="0.3">
      <c r="A793" s="60" t="s">
        <v>21</v>
      </c>
      <c r="B793" s="60">
        <v>902510</v>
      </c>
      <c r="C793" s="60" t="s">
        <v>93</v>
      </c>
      <c r="D793" s="62" t="s">
        <v>94</v>
      </c>
      <c r="E793" s="60">
        <v>181007</v>
      </c>
      <c r="F793" s="60"/>
      <c r="G793" s="60">
        <v>1020</v>
      </c>
      <c r="H793" s="60" t="s">
        <v>50</v>
      </c>
      <c r="I793" s="54">
        <v>4515</v>
      </c>
      <c r="J793" s="55">
        <v>3786.2829143999993</v>
      </c>
      <c r="K793" s="56">
        <v>0.63104715239999987</v>
      </c>
      <c r="L793" s="55">
        <v>0</v>
      </c>
      <c r="M793" s="55">
        <v>0</v>
      </c>
      <c r="N793" s="55">
        <v>0</v>
      </c>
      <c r="O793" s="55">
        <v>1735.3796691000002</v>
      </c>
      <c r="P793" s="55">
        <v>0</v>
      </c>
      <c r="Q793" s="55">
        <v>0</v>
      </c>
      <c r="R793" s="55">
        <v>179.21537193071237</v>
      </c>
      <c r="S793" s="112">
        <f t="shared" si="36"/>
        <v>5700.8779554307121</v>
      </c>
      <c r="T793" s="51" t="s">
        <v>81</v>
      </c>
      <c r="U793" s="51">
        <v>2028</v>
      </c>
      <c r="V793" s="55">
        <v>2129.9760000000001</v>
      </c>
      <c r="W793" s="55">
        <v>55.919343599999998</v>
      </c>
      <c r="X793" s="112">
        <f t="shared" si="37"/>
        <v>2185.8953436000002</v>
      </c>
      <c r="Y793" s="55">
        <f t="shared" si="38"/>
        <v>7886.7732990307122</v>
      </c>
      <c r="Z793" s="3"/>
    </row>
    <row r="794" spans="1:26" x14ac:dyDescent="0.3">
      <c r="A794" s="60" t="s">
        <v>23</v>
      </c>
      <c r="B794" s="60">
        <v>503301</v>
      </c>
      <c r="C794" s="60" t="s">
        <v>181</v>
      </c>
      <c r="D794" s="62" t="s">
        <v>182</v>
      </c>
      <c r="E794" s="60">
        <v>211003</v>
      </c>
      <c r="F794" s="60" t="s">
        <v>860</v>
      </c>
      <c r="G794" s="60">
        <v>1212</v>
      </c>
      <c r="H794" s="60" t="s">
        <v>50</v>
      </c>
      <c r="I794" s="54">
        <v>4327</v>
      </c>
      <c r="J794" s="55">
        <v>4606.6442125200001</v>
      </c>
      <c r="K794" s="56">
        <v>0.76777403542</v>
      </c>
      <c r="L794" s="55">
        <v>0</v>
      </c>
      <c r="M794" s="55">
        <v>0</v>
      </c>
      <c r="N794" s="55">
        <v>0</v>
      </c>
      <c r="O794" s="55">
        <v>1735.3796691000002</v>
      </c>
      <c r="P794" s="55">
        <v>0</v>
      </c>
      <c r="Q794" s="55">
        <v>0</v>
      </c>
      <c r="R794" s="55">
        <v>301.5744051056285</v>
      </c>
      <c r="S794" s="112">
        <f t="shared" si="36"/>
        <v>6643.5982867256289</v>
      </c>
      <c r="T794" s="51" t="s">
        <v>81</v>
      </c>
      <c r="U794" s="51">
        <v>2031</v>
      </c>
      <c r="V794" s="55">
        <v>3584.2139999999999</v>
      </c>
      <c r="W794" s="55">
        <v>1616.8097223786326</v>
      </c>
      <c r="X794" s="112">
        <f t="shared" si="37"/>
        <v>5201.0237223786326</v>
      </c>
      <c r="Y794" s="55">
        <f t="shared" si="38"/>
        <v>11844.622009104261</v>
      </c>
      <c r="Z794" s="3"/>
    </row>
    <row r="795" spans="1:26" x14ac:dyDescent="0.3">
      <c r="A795" s="60" t="s">
        <v>23</v>
      </c>
      <c r="B795" s="60">
        <v>504000</v>
      </c>
      <c r="C795" s="60" t="s">
        <v>861</v>
      </c>
      <c r="D795" s="62" t="s">
        <v>146</v>
      </c>
      <c r="E795" s="60">
        <v>201056</v>
      </c>
      <c r="F795" s="60" t="s">
        <v>862</v>
      </c>
      <c r="G795" s="60">
        <v>1226</v>
      </c>
      <c r="H795" s="60" t="s">
        <v>50</v>
      </c>
      <c r="I795" s="54">
        <v>0</v>
      </c>
      <c r="J795" s="55">
        <v>7572.5658287999986</v>
      </c>
      <c r="K795" s="56">
        <v>1.2620943047999997</v>
      </c>
      <c r="L795" s="55">
        <v>0</v>
      </c>
      <c r="M795" s="55">
        <v>0</v>
      </c>
      <c r="N795" s="55">
        <v>0</v>
      </c>
      <c r="O795" s="55">
        <v>1735.3796691000002</v>
      </c>
      <c r="P795" s="55">
        <v>0</v>
      </c>
      <c r="Q795" s="55">
        <v>0</v>
      </c>
      <c r="R795" s="55">
        <v>375.98546596574886</v>
      </c>
      <c r="S795" s="112">
        <f t="shared" si="36"/>
        <v>9683.9309638657469</v>
      </c>
      <c r="T795" s="51" t="s">
        <v>81</v>
      </c>
      <c r="U795" s="51">
        <v>2031</v>
      </c>
      <c r="V795" s="55">
        <v>4468.59</v>
      </c>
      <c r="W795" s="55">
        <v>103.31727219381573</v>
      </c>
      <c r="X795" s="112">
        <f t="shared" si="37"/>
        <v>4571.9072721938155</v>
      </c>
      <c r="Y795" s="55">
        <f t="shared" si="38"/>
        <v>14255.838236059562</v>
      </c>
      <c r="Z795" s="3"/>
    </row>
    <row r="796" spans="1:26" x14ac:dyDescent="0.3">
      <c r="A796" s="60" t="s">
        <v>27</v>
      </c>
      <c r="B796" s="60">
        <v>601486</v>
      </c>
      <c r="C796" s="60" t="s">
        <v>559</v>
      </c>
      <c r="D796" s="62" t="s">
        <v>560</v>
      </c>
      <c r="E796" s="60">
        <v>241000</v>
      </c>
      <c r="F796" s="60" t="s">
        <v>568</v>
      </c>
      <c r="G796" s="60">
        <v>1302</v>
      </c>
      <c r="H796" s="60" t="s">
        <v>87</v>
      </c>
      <c r="I796" s="54">
        <v>0</v>
      </c>
      <c r="J796" s="55">
        <v>0</v>
      </c>
      <c r="K796" s="56">
        <v>0</v>
      </c>
      <c r="L796" s="55">
        <v>0</v>
      </c>
      <c r="M796" s="55">
        <v>1600.1557378010452</v>
      </c>
      <c r="N796" s="55">
        <v>10497.258517480048</v>
      </c>
      <c r="O796" s="55">
        <v>1735.3796691000002</v>
      </c>
      <c r="P796" s="55">
        <v>0</v>
      </c>
      <c r="Q796" s="55">
        <v>0</v>
      </c>
      <c r="R796" s="55">
        <v>882.12259127325876</v>
      </c>
      <c r="S796" s="112">
        <f t="shared" si="36"/>
        <v>14714.916515654353</v>
      </c>
      <c r="T796" s="51" t="s">
        <v>81</v>
      </c>
      <c r="U796" s="51">
        <v>2031</v>
      </c>
      <c r="V796" s="55">
        <v>10484.033418719599</v>
      </c>
      <c r="W796" s="55">
        <v>25512.555684703195</v>
      </c>
      <c r="X796" s="112">
        <f t="shared" si="37"/>
        <v>35996.589103422797</v>
      </c>
      <c r="Y796" s="55">
        <f t="shared" si="38"/>
        <v>50711.50561907715</v>
      </c>
      <c r="Z796" s="3"/>
    </row>
    <row r="797" spans="1:26" x14ac:dyDescent="0.3">
      <c r="A797" s="60" t="s">
        <v>27</v>
      </c>
      <c r="B797" s="60">
        <v>601486</v>
      </c>
      <c r="C797" s="60" t="s">
        <v>559</v>
      </c>
      <c r="D797" s="62" t="s">
        <v>560</v>
      </c>
      <c r="E797" s="60">
        <v>241001</v>
      </c>
      <c r="F797" s="60" t="s">
        <v>569</v>
      </c>
      <c r="G797" s="60">
        <v>1302</v>
      </c>
      <c r="H797" s="60" t="s">
        <v>87</v>
      </c>
      <c r="I797" s="54">
        <v>0</v>
      </c>
      <c r="J797" s="55">
        <v>0</v>
      </c>
      <c r="K797" s="56">
        <v>0</v>
      </c>
      <c r="L797" s="55">
        <v>0</v>
      </c>
      <c r="M797" s="55">
        <v>4868.0101978655975</v>
      </c>
      <c r="N797" s="55">
        <v>14771.081138253236</v>
      </c>
      <c r="O797" s="55">
        <v>1735.3796691000002</v>
      </c>
      <c r="P797" s="55">
        <v>0</v>
      </c>
      <c r="Q797" s="55">
        <v>0</v>
      </c>
      <c r="R797" s="55">
        <v>1527.3089676947129</v>
      </c>
      <c r="S797" s="112">
        <f t="shared" si="36"/>
        <v>22901.779972913544</v>
      </c>
      <c r="T797" s="51" t="s">
        <v>81</v>
      </c>
      <c r="U797" s="51">
        <v>2031</v>
      </c>
      <c r="V797" s="55">
        <v>18152.07819914147</v>
      </c>
      <c r="W797" s="55">
        <v>25512.555684703195</v>
      </c>
      <c r="X797" s="112">
        <f t="shared" si="37"/>
        <v>43664.633883844668</v>
      </c>
      <c r="Y797" s="55">
        <f t="shared" si="38"/>
        <v>66566.413856758212</v>
      </c>
      <c r="Z797" s="3"/>
    </row>
    <row r="798" spans="1:26" x14ac:dyDescent="0.3">
      <c r="A798" s="60" t="s">
        <v>27</v>
      </c>
      <c r="B798" s="60">
        <v>601486</v>
      </c>
      <c r="C798" s="60" t="s">
        <v>559</v>
      </c>
      <c r="D798" s="62" t="s">
        <v>560</v>
      </c>
      <c r="E798" s="60">
        <v>161010</v>
      </c>
      <c r="F798" s="60" t="s">
        <v>563</v>
      </c>
      <c r="G798" s="60">
        <v>1302</v>
      </c>
      <c r="H798" s="60" t="s">
        <v>87</v>
      </c>
      <c r="I798" s="54">
        <v>0</v>
      </c>
      <c r="J798" s="55">
        <v>0</v>
      </c>
      <c r="K798" s="56">
        <v>0</v>
      </c>
      <c r="L798" s="55">
        <v>0</v>
      </c>
      <c r="M798" s="55">
        <v>9922.5964366267144</v>
      </c>
      <c r="N798" s="55">
        <v>7765.147474555446</v>
      </c>
      <c r="O798" s="55">
        <v>1735.3796691000002</v>
      </c>
      <c r="P798" s="55">
        <v>0</v>
      </c>
      <c r="Q798" s="55">
        <v>4292.93</v>
      </c>
      <c r="R798" s="55">
        <v>983.06443784215321</v>
      </c>
      <c r="S798" s="112">
        <f t="shared" si="36"/>
        <v>24699.118018124311</v>
      </c>
      <c r="T798" s="51" t="s">
        <v>81</v>
      </c>
      <c r="U798" s="51">
        <v>2024</v>
      </c>
      <c r="V798" s="55">
        <v>11683.728000000001</v>
      </c>
      <c r="W798" s="55">
        <v>0</v>
      </c>
      <c r="X798" s="112">
        <f t="shared" si="37"/>
        <v>11683.728000000001</v>
      </c>
      <c r="Y798" s="55">
        <f t="shared" si="38"/>
        <v>36382.846018124314</v>
      </c>
      <c r="Z798" s="3"/>
    </row>
    <row r="799" spans="1:26" x14ac:dyDescent="0.3">
      <c r="A799" s="60" t="s">
        <v>27</v>
      </c>
      <c r="B799" s="60">
        <v>601650</v>
      </c>
      <c r="C799" s="60" t="s">
        <v>703</v>
      </c>
      <c r="D799" s="61" t="s">
        <v>704</v>
      </c>
      <c r="E799" s="60">
        <v>861011</v>
      </c>
      <c r="F799" s="60" t="s">
        <v>762</v>
      </c>
      <c r="G799" s="60">
        <v>9020</v>
      </c>
      <c r="H799" s="60" t="s">
        <v>87</v>
      </c>
      <c r="I799" s="54">
        <v>0</v>
      </c>
      <c r="J799" s="55">
        <v>0</v>
      </c>
      <c r="K799" s="56">
        <v>0</v>
      </c>
      <c r="L799" s="55">
        <v>0</v>
      </c>
      <c r="M799" s="55">
        <v>0</v>
      </c>
      <c r="N799" s="55">
        <v>32817.750251202422</v>
      </c>
      <c r="O799" s="55">
        <v>1735.3796691000002</v>
      </c>
      <c r="P799" s="55">
        <v>0</v>
      </c>
      <c r="Q799" s="55">
        <v>0</v>
      </c>
      <c r="R799" s="55">
        <v>0</v>
      </c>
      <c r="S799" s="112">
        <f t="shared" si="36"/>
        <v>34553.129920302425</v>
      </c>
      <c r="T799" s="51" t="s">
        <v>50</v>
      </c>
      <c r="U799" s="51">
        <v>1900</v>
      </c>
      <c r="V799" s="55">
        <v>0</v>
      </c>
      <c r="W799" s="55">
        <v>0</v>
      </c>
      <c r="X799" s="112">
        <f t="shared" si="37"/>
        <v>0</v>
      </c>
      <c r="Y799" s="55">
        <f t="shared" si="38"/>
        <v>34553.129920302425</v>
      </c>
      <c r="Z799" s="3"/>
    </row>
    <row r="800" spans="1:26" x14ac:dyDescent="0.3">
      <c r="A800" s="60" t="s">
        <v>27</v>
      </c>
      <c r="B800" s="60">
        <v>601615</v>
      </c>
      <c r="C800" s="60" t="s">
        <v>574</v>
      </c>
      <c r="D800" s="61" t="s">
        <v>575</v>
      </c>
      <c r="E800" s="60">
        <v>861024</v>
      </c>
      <c r="F800" s="60" t="s">
        <v>764</v>
      </c>
      <c r="G800" s="60">
        <v>9020</v>
      </c>
      <c r="H800" s="60" t="s">
        <v>87</v>
      </c>
      <c r="I800" s="54">
        <v>0</v>
      </c>
      <c r="J800" s="55">
        <v>0</v>
      </c>
      <c r="K800" s="56">
        <v>0</v>
      </c>
      <c r="L800" s="55">
        <v>0</v>
      </c>
      <c r="M800" s="55">
        <v>0</v>
      </c>
      <c r="N800" s="55">
        <v>0</v>
      </c>
      <c r="O800" s="55">
        <v>1735.3796691000002</v>
      </c>
      <c r="P800" s="55">
        <v>0</v>
      </c>
      <c r="Q800" s="55">
        <v>0</v>
      </c>
      <c r="R800" s="55">
        <v>84139.620320000016</v>
      </c>
      <c r="S800" s="112">
        <f t="shared" si="36"/>
        <v>85874.999989100019</v>
      </c>
      <c r="T800" s="51" t="s">
        <v>81</v>
      </c>
      <c r="U800" s="51">
        <v>2023</v>
      </c>
      <c r="V800" s="55">
        <v>1000000</v>
      </c>
      <c r="W800" s="55">
        <v>0</v>
      </c>
      <c r="X800" s="112">
        <f t="shared" si="37"/>
        <v>1000000</v>
      </c>
      <c r="Y800" s="55">
        <f t="shared" si="38"/>
        <v>1085874.9999891</v>
      </c>
      <c r="Z800" s="3"/>
    </row>
    <row r="801" spans="1:26" x14ac:dyDescent="0.3">
      <c r="A801" s="60" t="s">
        <v>24</v>
      </c>
      <c r="B801" s="60">
        <v>905300</v>
      </c>
      <c r="C801" s="60" t="s">
        <v>203</v>
      </c>
      <c r="D801" s="62" t="s">
        <v>204</v>
      </c>
      <c r="E801" s="64">
        <v>221076</v>
      </c>
      <c r="F801" s="60" t="s">
        <v>863</v>
      </c>
      <c r="G801" s="60">
        <v>3001</v>
      </c>
      <c r="H801" s="60" t="s">
        <v>87</v>
      </c>
      <c r="I801" s="54">
        <v>0</v>
      </c>
      <c r="J801" s="55">
        <v>0</v>
      </c>
      <c r="K801" s="56">
        <v>0</v>
      </c>
      <c r="L801" s="55">
        <v>0</v>
      </c>
      <c r="M801" s="55">
        <v>0</v>
      </c>
      <c r="N801" s="55">
        <v>0</v>
      </c>
      <c r="O801" s="55">
        <v>1735.3796691000002</v>
      </c>
      <c r="P801" s="55">
        <v>0</v>
      </c>
      <c r="Q801" s="55">
        <v>0</v>
      </c>
      <c r="R801" s="55">
        <v>0</v>
      </c>
      <c r="S801" s="112">
        <f t="shared" si="36"/>
        <v>1735.3796691000002</v>
      </c>
      <c r="T801" s="51" t="s">
        <v>247</v>
      </c>
      <c r="U801" s="51"/>
      <c r="V801" s="55">
        <v>0</v>
      </c>
      <c r="W801" s="55">
        <v>0</v>
      </c>
      <c r="X801" s="112">
        <f t="shared" si="37"/>
        <v>0</v>
      </c>
      <c r="Y801" s="55">
        <f t="shared" si="38"/>
        <v>1735.3796691000002</v>
      </c>
      <c r="Z801" s="3"/>
    </row>
    <row r="802" spans="1:26" x14ac:dyDescent="0.3">
      <c r="A802" s="60" t="s">
        <v>24</v>
      </c>
      <c r="B802" s="60">
        <v>905300</v>
      </c>
      <c r="C802" s="60" t="s">
        <v>203</v>
      </c>
      <c r="D802" s="62" t="s">
        <v>204</v>
      </c>
      <c r="E802" s="60">
        <v>221077</v>
      </c>
      <c r="F802" s="60" t="s">
        <v>864</v>
      </c>
      <c r="G802" s="60">
        <v>3001</v>
      </c>
      <c r="H802" s="60" t="s">
        <v>87</v>
      </c>
      <c r="I802" s="54">
        <v>0</v>
      </c>
      <c r="J802" s="55">
        <v>0</v>
      </c>
      <c r="K802" s="56">
        <v>0</v>
      </c>
      <c r="L802" s="55">
        <v>0</v>
      </c>
      <c r="M802" s="55">
        <v>0</v>
      </c>
      <c r="N802" s="55">
        <v>0</v>
      </c>
      <c r="O802" s="55">
        <v>1735.3796691000002</v>
      </c>
      <c r="P802" s="55">
        <v>0</v>
      </c>
      <c r="Q802" s="55">
        <v>0</v>
      </c>
      <c r="R802" s="55">
        <v>0</v>
      </c>
      <c r="S802" s="112">
        <f t="shared" si="36"/>
        <v>1735.3796691000002</v>
      </c>
      <c r="T802" s="51" t="s">
        <v>247</v>
      </c>
      <c r="U802" s="51"/>
      <c r="V802" s="55">
        <v>0</v>
      </c>
      <c r="W802" s="55">
        <v>0</v>
      </c>
      <c r="X802" s="112">
        <f t="shared" si="37"/>
        <v>0</v>
      </c>
      <c r="Y802" s="55">
        <f t="shared" si="38"/>
        <v>1735.3796691000002</v>
      </c>
      <c r="Z802" s="3"/>
    </row>
    <row r="803" spans="1:26" x14ac:dyDescent="0.3">
      <c r="A803" s="60" t="s">
        <v>24</v>
      </c>
      <c r="B803" s="60">
        <v>905300</v>
      </c>
      <c r="C803" s="60" t="s">
        <v>203</v>
      </c>
      <c r="D803" s="62" t="s">
        <v>204</v>
      </c>
      <c r="E803" s="60">
        <v>201059</v>
      </c>
      <c r="F803" s="60" t="s">
        <v>865</v>
      </c>
      <c r="G803" s="60">
        <v>3001</v>
      </c>
      <c r="H803" s="60" t="s">
        <v>87</v>
      </c>
      <c r="I803" s="54">
        <v>0</v>
      </c>
      <c r="J803" s="55">
        <v>0</v>
      </c>
      <c r="K803" s="56">
        <v>0</v>
      </c>
      <c r="L803" s="55">
        <v>0</v>
      </c>
      <c r="M803" s="55">
        <v>0</v>
      </c>
      <c r="N803" s="55">
        <v>0</v>
      </c>
      <c r="O803" s="55">
        <v>1735.3796691000002</v>
      </c>
      <c r="P803" s="55">
        <v>0</v>
      </c>
      <c r="Q803" s="55">
        <v>0</v>
      </c>
      <c r="R803" s="55">
        <v>0</v>
      </c>
      <c r="S803" s="112">
        <f t="shared" si="36"/>
        <v>1735.3796691000002</v>
      </c>
      <c r="T803" s="51" t="s">
        <v>247</v>
      </c>
      <c r="U803" s="51"/>
      <c r="V803" s="55">
        <v>0</v>
      </c>
      <c r="W803" s="55">
        <v>0</v>
      </c>
      <c r="X803" s="112">
        <f t="shared" si="37"/>
        <v>0</v>
      </c>
      <c r="Y803" s="55">
        <f t="shared" si="38"/>
        <v>1735.3796691000002</v>
      </c>
      <c r="Z803" s="3"/>
    </row>
    <row r="804" spans="1:26" x14ac:dyDescent="0.3">
      <c r="A804" s="60" t="s">
        <v>24</v>
      </c>
      <c r="B804" s="60">
        <v>905300</v>
      </c>
      <c r="C804" s="60" t="s">
        <v>203</v>
      </c>
      <c r="D804" s="71" t="s">
        <v>204</v>
      </c>
      <c r="E804" s="60">
        <v>191057</v>
      </c>
      <c r="F804" s="60" t="s">
        <v>866</v>
      </c>
      <c r="G804" s="60">
        <v>3004</v>
      </c>
      <c r="H804" s="60" t="s">
        <v>87</v>
      </c>
      <c r="I804" s="54">
        <v>0</v>
      </c>
      <c r="J804" s="55">
        <v>0</v>
      </c>
      <c r="K804" s="56">
        <v>0</v>
      </c>
      <c r="L804" s="55">
        <v>0</v>
      </c>
      <c r="M804" s="55">
        <v>0</v>
      </c>
      <c r="N804" s="55">
        <v>0</v>
      </c>
      <c r="O804" s="55">
        <v>1735.3796691000002</v>
      </c>
      <c r="P804" s="55">
        <v>0</v>
      </c>
      <c r="Q804" s="55">
        <v>0</v>
      </c>
      <c r="R804" s="55">
        <v>0</v>
      </c>
      <c r="S804" s="112">
        <f t="shared" si="36"/>
        <v>1735.3796691000002</v>
      </c>
      <c r="T804" s="51" t="s">
        <v>247</v>
      </c>
      <c r="U804" s="51"/>
      <c r="V804" s="55">
        <v>0</v>
      </c>
      <c r="W804" s="55">
        <v>0</v>
      </c>
      <c r="X804" s="112">
        <f t="shared" si="37"/>
        <v>0</v>
      </c>
      <c r="Y804" s="55">
        <f t="shared" si="38"/>
        <v>1735.3796691000002</v>
      </c>
      <c r="Z804" s="3"/>
    </row>
    <row r="805" spans="1:26" x14ac:dyDescent="0.3">
      <c r="A805" s="60" t="s">
        <v>24</v>
      </c>
      <c r="B805" s="60">
        <v>905300</v>
      </c>
      <c r="C805" s="60" t="s">
        <v>203</v>
      </c>
      <c r="D805" s="62" t="s">
        <v>204</v>
      </c>
      <c r="E805" s="60">
        <v>221075</v>
      </c>
      <c r="F805" s="60" t="s">
        <v>867</v>
      </c>
      <c r="G805" s="60">
        <v>3004</v>
      </c>
      <c r="H805" s="60" t="s">
        <v>87</v>
      </c>
      <c r="I805" s="54">
        <v>0</v>
      </c>
      <c r="J805" s="55">
        <v>0</v>
      </c>
      <c r="K805" s="56">
        <v>0</v>
      </c>
      <c r="L805" s="55">
        <v>0</v>
      </c>
      <c r="M805" s="55">
        <v>0</v>
      </c>
      <c r="N805" s="55">
        <v>0</v>
      </c>
      <c r="O805" s="55">
        <v>1735.3796691000002</v>
      </c>
      <c r="P805" s="55">
        <v>0</v>
      </c>
      <c r="Q805" s="55">
        <v>0</v>
      </c>
      <c r="R805" s="55">
        <v>0</v>
      </c>
      <c r="S805" s="112">
        <f t="shared" si="36"/>
        <v>1735.3796691000002</v>
      </c>
      <c r="T805" s="51" t="s">
        <v>247</v>
      </c>
      <c r="U805" s="51"/>
      <c r="V805" s="55">
        <v>0</v>
      </c>
      <c r="W805" s="55">
        <v>0</v>
      </c>
      <c r="X805" s="112">
        <f t="shared" si="37"/>
        <v>0</v>
      </c>
      <c r="Y805" s="55">
        <f t="shared" si="38"/>
        <v>1735.3796691000002</v>
      </c>
      <c r="Z805" s="3"/>
    </row>
    <row r="806" spans="1:26" x14ac:dyDescent="0.3">
      <c r="A806" s="60" t="s">
        <v>24</v>
      </c>
      <c r="B806" s="60">
        <v>905300</v>
      </c>
      <c r="C806" s="60" t="s">
        <v>203</v>
      </c>
      <c r="D806" s="62" t="s">
        <v>204</v>
      </c>
      <c r="E806" s="60">
        <v>221078</v>
      </c>
      <c r="F806" s="60" t="s">
        <v>868</v>
      </c>
      <c r="G806" s="60">
        <v>3004</v>
      </c>
      <c r="H806" s="60" t="s">
        <v>87</v>
      </c>
      <c r="I806" s="54">
        <v>0</v>
      </c>
      <c r="J806" s="55">
        <v>0</v>
      </c>
      <c r="K806" s="56">
        <v>0</v>
      </c>
      <c r="L806" s="55">
        <v>0</v>
      </c>
      <c r="M806" s="55">
        <v>0</v>
      </c>
      <c r="N806" s="55">
        <v>0</v>
      </c>
      <c r="O806" s="55">
        <v>1735.3796691000002</v>
      </c>
      <c r="P806" s="55">
        <v>0</v>
      </c>
      <c r="Q806" s="55">
        <v>0</v>
      </c>
      <c r="R806" s="55">
        <v>0</v>
      </c>
      <c r="S806" s="112">
        <f t="shared" si="36"/>
        <v>1735.3796691000002</v>
      </c>
      <c r="T806" s="51" t="s">
        <v>247</v>
      </c>
      <c r="U806" s="51"/>
      <c r="V806" s="55">
        <v>0</v>
      </c>
      <c r="W806" s="55">
        <v>0</v>
      </c>
      <c r="X806" s="112">
        <f t="shared" si="37"/>
        <v>0</v>
      </c>
      <c r="Y806" s="55">
        <f t="shared" si="38"/>
        <v>1735.3796691000002</v>
      </c>
      <c r="Z806" s="3"/>
    </row>
    <row r="807" spans="1:26" x14ac:dyDescent="0.3">
      <c r="A807" s="60" t="s">
        <v>24</v>
      </c>
      <c r="B807" s="60">
        <v>905300</v>
      </c>
      <c r="C807" s="60" t="s">
        <v>203</v>
      </c>
      <c r="D807" s="62" t="s">
        <v>204</v>
      </c>
      <c r="E807" s="60"/>
      <c r="F807" s="60" t="s">
        <v>869</v>
      </c>
      <c r="G807" s="60">
        <v>3004</v>
      </c>
      <c r="H807" s="60" t="s">
        <v>87</v>
      </c>
      <c r="I807" s="54">
        <v>0</v>
      </c>
      <c r="J807" s="55">
        <v>0</v>
      </c>
      <c r="K807" s="56">
        <v>0</v>
      </c>
      <c r="L807" s="55">
        <v>0</v>
      </c>
      <c r="M807" s="55">
        <v>0</v>
      </c>
      <c r="N807" s="55">
        <v>0</v>
      </c>
      <c r="O807" s="55">
        <v>1735.3796691000002</v>
      </c>
      <c r="P807" s="55">
        <v>0</v>
      </c>
      <c r="Q807" s="55">
        <v>0</v>
      </c>
      <c r="R807" s="55">
        <v>0</v>
      </c>
      <c r="S807" s="112">
        <f t="shared" si="36"/>
        <v>1735.3796691000002</v>
      </c>
      <c r="T807" s="51" t="s">
        <v>247</v>
      </c>
      <c r="U807" s="51"/>
      <c r="V807" s="55">
        <v>0</v>
      </c>
      <c r="W807" s="55">
        <v>0</v>
      </c>
      <c r="X807" s="112">
        <f t="shared" si="37"/>
        <v>0</v>
      </c>
      <c r="Y807" s="55">
        <f t="shared" si="38"/>
        <v>1735.3796691000002</v>
      </c>
      <c r="Z807" s="3"/>
    </row>
    <row r="808" spans="1:26" x14ac:dyDescent="0.3">
      <c r="A808" s="60" t="s">
        <v>24</v>
      </c>
      <c r="B808" s="60">
        <v>905500</v>
      </c>
      <c r="C808" s="60" t="s">
        <v>338</v>
      </c>
      <c r="D808" s="62" t="s">
        <v>339</v>
      </c>
      <c r="E808" s="60"/>
      <c r="F808" s="60" t="s">
        <v>870</v>
      </c>
      <c r="G808" s="60">
        <v>3004</v>
      </c>
      <c r="H808" s="60" t="s">
        <v>87</v>
      </c>
      <c r="I808" s="54">
        <v>0</v>
      </c>
      <c r="J808" s="55">
        <v>0</v>
      </c>
      <c r="K808" s="56">
        <v>0</v>
      </c>
      <c r="L808" s="55">
        <v>0</v>
      </c>
      <c r="M808" s="55">
        <v>0</v>
      </c>
      <c r="N808" s="55">
        <v>0</v>
      </c>
      <c r="O808" s="55">
        <v>1735.3796691000002</v>
      </c>
      <c r="P808" s="55">
        <v>0</v>
      </c>
      <c r="Q808" s="55">
        <v>0</v>
      </c>
      <c r="R808" s="55">
        <v>0</v>
      </c>
      <c r="S808" s="112">
        <f t="shared" si="36"/>
        <v>1735.3796691000002</v>
      </c>
      <c r="T808" s="51" t="s">
        <v>247</v>
      </c>
      <c r="U808" s="51"/>
      <c r="V808" s="55">
        <v>0</v>
      </c>
      <c r="W808" s="55">
        <v>0</v>
      </c>
      <c r="X808" s="112">
        <f t="shared" si="37"/>
        <v>0</v>
      </c>
      <c r="Y808" s="55">
        <f t="shared" si="38"/>
        <v>1735.3796691000002</v>
      </c>
      <c r="Z808" s="3"/>
    </row>
    <row r="809" spans="1:26" x14ac:dyDescent="0.3">
      <c r="A809" s="60" t="s">
        <v>24</v>
      </c>
      <c r="B809" s="60">
        <v>905300</v>
      </c>
      <c r="C809" s="60" t="s">
        <v>203</v>
      </c>
      <c r="D809" s="62" t="s">
        <v>204</v>
      </c>
      <c r="E809" s="60"/>
      <c r="F809" s="60" t="s">
        <v>871</v>
      </c>
      <c r="G809" s="60">
        <v>3004</v>
      </c>
      <c r="H809" s="60" t="s">
        <v>87</v>
      </c>
      <c r="I809" s="54">
        <v>0</v>
      </c>
      <c r="J809" s="55">
        <v>0</v>
      </c>
      <c r="K809" s="56">
        <v>0</v>
      </c>
      <c r="L809" s="55">
        <v>0</v>
      </c>
      <c r="M809" s="55">
        <v>0</v>
      </c>
      <c r="N809" s="55">
        <v>0</v>
      </c>
      <c r="O809" s="55">
        <v>1735.3796691000002</v>
      </c>
      <c r="P809" s="55">
        <v>0</v>
      </c>
      <c r="Q809" s="55">
        <v>0</v>
      </c>
      <c r="R809" s="55">
        <v>0</v>
      </c>
      <c r="S809" s="112">
        <f t="shared" si="36"/>
        <v>1735.3796691000002</v>
      </c>
      <c r="T809" s="51" t="s">
        <v>247</v>
      </c>
      <c r="U809" s="51"/>
      <c r="V809" s="55">
        <v>0</v>
      </c>
      <c r="W809" s="55">
        <v>0</v>
      </c>
      <c r="X809" s="112">
        <f t="shared" si="37"/>
        <v>0</v>
      </c>
      <c r="Y809" s="55">
        <f t="shared" si="38"/>
        <v>1735.3796691000002</v>
      </c>
      <c r="Z809" s="3"/>
    </row>
    <row r="810" spans="1:26" x14ac:dyDescent="0.3">
      <c r="A810" s="60" t="s">
        <v>24</v>
      </c>
      <c r="B810" s="60">
        <v>905300</v>
      </c>
      <c r="C810" s="60" t="s">
        <v>872</v>
      </c>
      <c r="D810" s="61" t="s">
        <v>204</v>
      </c>
      <c r="E810" s="60">
        <v>851062</v>
      </c>
      <c r="F810" s="60" t="s">
        <v>255</v>
      </c>
      <c r="G810" s="60">
        <v>9020</v>
      </c>
      <c r="H810" s="60" t="s">
        <v>87</v>
      </c>
      <c r="I810" s="54">
        <v>0</v>
      </c>
      <c r="J810" s="55">
        <v>0</v>
      </c>
      <c r="K810" s="56">
        <v>0</v>
      </c>
      <c r="L810" s="55">
        <v>0</v>
      </c>
      <c r="M810" s="55">
        <v>1105.8751972826553</v>
      </c>
      <c r="N810" s="55">
        <v>0</v>
      </c>
      <c r="O810" s="55">
        <v>1735.3796691000002</v>
      </c>
      <c r="P810" s="55">
        <v>0</v>
      </c>
      <c r="Q810" s="55">
        <v>4617.12</v>
      </c>
      <c r="R810" s="55">
        <v>0</v>
      </c>
      <c r="S810" s="112">
        <f t="shared" si="36"/>
        <v>7458.3748663826555</v>
      </c>
      <c r="T810" s="51" t="s">
        <v>247</v>
      </c>
      <c r="U810" s="51">
        <v>1900</v>
      </c>
      <c r="V810" s="57">
        <v>0</v>
      </c>
      <c r="W810" s="55">
        <v>0</v>
      </c>
      <c r="X810" s="112">
        <f t="shared" si="37"/>
        <v>0</v>
      </c>
      <c r="Y810" s="55">
        <f t="shared" si="38"/>
        <v>7458.3748663826555</v>
      </c>
      <c r="Z810" s="3"/>
    </row>
    <row r="811" spans="1:26" x14ac:dyDescent="0.3">
      <c r="A811" s="60" t="s">
        <v>24</v>
      </c>
      <c r="B811" s="60">
        <v>905300</v>
      </c>
      <c r="C811" s="60" t="s">
        <v>872</v>
      </c>
      <c r="D811" s="62" t="s">
        <v>204</v>
      </c>
      <c r="E811" s="60">
        <v>851064</v>
      </c>
      <c r="F811" s="60" t="s">
        <v>256</v>
      </c>
      <c r="G811" s="51">
        <v>9020</v>
      </c>
      <c r="H811" s="51" t="s">
        <v>87</v>
      </c>
      <c r="I811" s="54">
        <v>0</v>
      </c>
      <c r="J811" s="55">
        <v>0</v>
      </c>
      <c r="K811" s="56">
        <v>0</v>
      </c>
      <c r="L811" s="55">
        <v>0</v>
      </c>
      <c r="M811" s="55">
        <v>53.180599923278564</v>
      </c>
      <c r="N811" s="55">
        <v>0</v>
      </c>
      <c r="O811" s="55">
        <v>1735.3796691000002</v>
      </c>
      <c r="P811" s="55">
        <v>0</v>
      </c>
      <c r="Q811" s="55">
        <v>1620.27</v>
      </c>
      <c r="R811" s="55">
        <v>0</v>
      </c>
      <c r="S811" s="112">
        <f t="shared" si="36"/>
        <v>3408.8302690232786</v>
      </c>
      <c r="T811" s="51" t="s">
        <v>247</v>
      </c>
      <c r="U811" s="51">
        <v>1900</v>
      </c>
      <c r="V811" s="55">
        <v>0</v>
      </c>
      <c r="W811" s="55">
        <v>0</v>
      </c>
      <c r="X811" s="112">
        <f t="shared" si="37"/>
        <v>0</v>
      </c>
      <c r="Y811" s="55">
        <f t="shared" si="38"/>
        <v>3408.8302690232786</v>
      </c>
      <c r="Z811" s="3"/>
    </row>
    <row r="812" spans="1:26" x14ac:dyDescent="0.3">
      <c r="A812" s="60" t="s">
        <v>24</v>
      </c>
      <c r="B812" s="60">
        <v>905300</v>
      </c>
      <c r="C812" s="60" t="s">
        <v>872</v>
      </c>
      <c r="D812" s="62" t="s">
        <v>204</v>
      </c>
      <c r="E812" s="60">
        <v>851065</v>
      </c>
      <c r="F812" s="60" t="s">
        <v>257</v>
      </c>
      <c r="G812" s="51">
        <v>9020</v>
      </c>
      <c r="H812" s="51" t="s">
        <v>87</v>
      </c>
      <c r="I812" s="54">
        <v>0</v>
      </c>
      <c r="J812" s="55">
        <v>0</v>
      </c>
      <c r="K812" s="56">
        <v>0</v>
      </c>
      <c r="L812" s="55">
        <v>0</v>
      </c>
      <c r="M812" s="55">
        <v>0</v>
      </c>
      <c r="N812" s="55">
        <v>393.2555245886735</v>
      </c>
      <c r="O812" s="55">
        <v>1735.3796691000002</v>
      </c>
      <c r="P812" s="55">
        <v>0</v>
      </c>
      <c r="Q812" s="55">
        <v>626.08999999999992</v>
      </c>
      <c r="R812" s="55">
        <v>0</v>
      </c>
      <c r="S812" s="112">
        <f t="shared" si="36"/>
        <v>2754.7251936886732</v>
      </c>
      <c r="T812" s="51" t="s">
        <v>247</v>
      </c>
      <c r="U812" s="51">
        <v>1900</v>
      </c>
      <c r="V812" s="55">
        <v>0</v>
      </c>
      <c r="W812" s="55">
        <v>0</v>
      </c>
      <c r="X812" s="112">
        <f t="shared" si="37"/>
        <v>0</v>
      </c>
      <c r="Y812" s="55">
        <f t="shared" si="38"/>
        <v>2754.7251936886732</v>
      </c>
      <c r="Z812" s="3"/>
    </row>
    <row r="813" spans="1:26" x14ac:dyDescent="0.3">
      <c r="A813" s="60" t="s">
        <v>24</v>
      </c>
      <c r="B813" s="60">
        <v>905300</v>
      </c>
      <c r="C813" s="60" t="s">
        <v>872</v>
      </c>
      <c r="D813" s="62" t="s">
        <v>204</v>
      </c>
      <c r="E813" s="60">
        <v>871047</v>
      </c>
      <c r="F813" s="60" t="s">
        <v>258</v>
      </c>
      <c r="G813" s="51">
        <v>9020</v>
      </c>
      <c r="H813" s="60" t="s">
        <v>87</v>
      </c>
      <c r="I813" s="54">
        <v>0</v>
      </c>
      <c r="J813" s="55">
        <v>0</v>
      </c>
      <c r="K813" s="56">
        <v>0</v>
      </c>
      <c r="L813" s="55">
        <v>0</v>
      </c>
      <c r="M813" s="55">
        <v>2311.6691202392462</v>
      </c>
      <c r="N813" s="55">
        <v>0</v>
      </c>
      <c r="O813" s="55">
        <v>1735.3796691000002</v>
      </c>
      <c r="P813" s="55">
        <v>0</v>
      </c>
      <c r="Q813" s="55">
        <v>1385.1999999999998</v>
      </c>
      <c r="R813" s="55">
        <v>0</v>
      </c>
      <c r="S813" s="112">
        <f t="shared" si="36"/>
        <v>5432.2487893392463</v>
      </c>
      <c r="T813" s="51" t="s">
        <v>247</v>
      </c>
      <c r="U813" s="51">
        <v>1900</v>
      </c>
      <c r="V813" s="55">
        <v>0</v>
      </c>
      <c r="W813" s="57">
        <v>0</v>
      </c>
      <c r="X813" s="112">
        <f t="shared" si="37"/>
        <v>0</v>
      </c>
      <c r="Y813" s="55">
        <f t="shared" si="38"/>
        <v>5432.2487893392463</v>
      </c>
      <c r="Z813" s="3"/>
    </row>
    <row r="814" spans="1:26" x14ac:dyDescent="0.3">
      <c r="A814" s="60" t="s">
        <v>24</v>
      </c>
      <c r="B814" s="60">
        <v>905300</v>
      </c>
      <c r="C814" s="60" t="s">
        <v>872</v>
      </c>
      <c r="D814" s="62" t="s">
        <v>204</v>
      </c>
      <c r="E814" s="60">
        <v>991127</v>
      </c>
      <c r="F814" s="60" t="s">
        <v>266</v>
      </c>
      <c r="G814" s="60">
        <v>9020</v>
      </c>
      <c r="H814" s="60" t="s">
        <v>87</v>
      </c>
      <c r="I814" s="54">
        <v>0</v>
      </c>
      <c r="J814" s="55">
        <v>0</v>
      </c>
      <c r="K814" s="56">
        <v>0</v>
      </c>
      <c r="L814" s="55">
        <v>0</v>
      </c>
      <c r="M814" s="55">
        <v>0</v>
      </c>
      <c r="N814" s="55">
        <v>0</v>
      </c>
      <c r="O814" s="55">
        <v>1735.3796691000002</v>
      </c>
      <c r="P814" s="55">
        <v>0</v>
      </c>
      <c r="Q814" s="55">
        <v>0</v>
      </c>
      <c r="R814" s="55">
        <v>0</v>
      </c>
      <c r="S814" s="112">
        <f t="shared" si="36"/>
        <v>1735.3796691000002</v>
      </c>
      <c r="T814" s="51" t="s">
        <v>247</v>
      </c>
      <c r="U814" s="51">
        <v>1900</v>
      </c>
      <c r="V814" s="55">
        <v>0</v>
      </c>
      <c r="W814" s="55">
        <v>0</v>
      </c>
      <c r="X814" s="112">
        <f t="shared" si="37"/>
        <v>0</v>
      </c>
      <c r="Y814" s="55">
        <f t="shared" si="38"/>
        <v>1735.3796691000002</v>
      </c>
      <c r="Z814" s="3"/>
    </row>
    <row r="815" spans="1:26" x14ac:dyDescent="0.3">
      <c r="A815" s="60" t="s">
        <v>24</v>
      </c>
      <c r="B815" s="60">
        <v>905300</v>
      </c>
      <c r="C815" s="60" t="s">
        <v>872</v>
      </c>
      <c r="D815" s="62" t="s">
        <v>204</v>
      </c>
      <c r="E815" s="60" t="s">
        <v>273</v>
      </c>
      <c r="F815" s="60" t="s">
        <v>274</v>
      </c>
      <c r="G815" s="60">
        <v>9020</v>
      </c>
      <c r="H815" s="60" t="s">
        <v>87</v>
      </c>
      <c r="I815" s="54">
        <v>0</v>
      </c>
      <c r="J815" s="55">
        <v>0</v>
      </c>
      <c r="K815" s="56">
        <v>0</v>
      </c>
      <c r="L815" s="55">
        <v>0</v>
      </c>
      <c r="M815" s="55">
        <v>0</v>
      </c>
      <c r="N815" s="55">
        <v>1467.7657003218255</v>
      </c>
      <c r="O815" s="55">
        <v>1735.3796691000002</v>
      </c>
      <c r="P815" s="55">
        <v>0</v>
      </c>
      <c r="Q815" s="55">
        <v>0</v>
      </c>
      <c r="R815" s="55">
        <v>0</v>
      </c>
      <c r="S815" s="112">
        <f t="shared" si="36"/>
        <v>3203.1453694218258</v>
      </c>
      <c r="T815" s="51" t="s">
        <v>247</v>
      </c>
      <c r="U815" s="51">
        <v>1900</v>
      </c>
      <c r="V815" s="55">
        <v>0</v>
      </c>
      <c r="W815" s="55">
        <v>0</v>
      </c>
      <c r="X815" s="112">
        <f t="shared" si="37"/>
        <v>0</v>
      </c>
      <c r="Y815" s="55">
        <f t="shared" si="38"/>
        <v>3203.1453694218258</v>
      </c>
      <c r="Z815" s="3"/>
    </row>
    <row r="816" spans="1:26" x14ac:dyDescent="0.3">
      <c r="A816" s="60" t="s">
        <v>24</v>
      </c>
      <c r="B816" s="60">
        <v>905300</v>
      </c>
      <c r="C816" s="60" t="s">
        <v>872</v>
      </c>
      <c r="D816" s="62" t="s">
        <v>204</v>
      </c>
      <c r="E816" s="60">
        <v>861022</v>
      </c>
      <c r="F816" s="60" t="s">
        <v>873</v>
      </c>
      <c r="G816" s="60">
        <v>9020</v>
      </c>
      <c r="H816" s="60" t="s">
        <v>87</v>
      </c>
      <c r="I816" s="54">
        <v>0</v>
      </c>
      <c r="J816" s="55">
        <v>0</v>
      </c>
      <c r="K816" s="56">
        <v>0</v>
      </c>
      <c r="L816" s="55">
        <v>0</v>
      </c>
      <c r="M816" s="55">
        <v>1159.3399195509226</v>
      </c>
      <c r="N816" s="55">
        <v>27.193446539005631</v>
      </c>
      <c r="O816" s="55">
        <v>1735.3796691000002</v>
      </c>
      <c r="P816" s="55">
        <v>363.47814039770799</v>
      </c>
      <c r="Q816" s="55">
        <v>0</v>
      </c>
      <c r="R816" s="55">
        <v>0</v>
      </c>
      <c r="S816" s="112">
        <f t="shared" si="36"/>
        <v>3285.3911755876366</v>
      </c>
      <c r="T816" s="51" t="s">
        <v>247</v>
      </c>
      <c r="U816" s="51">
        <v>1900</v>
      </c>
      <c r="V816" s="57">
        <v>0</v>
      </c>
      <c r="W816" s="55">
        <v>0</v>
      </c>
      <c r="X816" s="112">
        <f t="shared" si="37"/>
        <v>0</v>
      </c>
      <c r="Y816" s="55">
        <f t="shared" si="38"/>
        <v>3285.3911755876366</v>
      </c>
      <c r="Z816" s="3"/>
    </row>
    <row r="817" spans="1:27" x14ac:dyDescent="0.3">
      <c r="A817" s="60" t="s">
        <v>24</v>
      </c>
      <c r="B817" s="60">
        <v>905300</v>
      </c>
      <c r="C817" s="60" t="s">
        <v>872</v>
      </c>
      <c r="D817" s="62" t="s">
        <v>204</v>
      </c>
      <c r="E817" s="60">
        <v>861008</v>
      </c>
      <c r="F817" s="60" t="s">
        <v>874</v>
      </c>
      <c r="G817" s="60">
        <v>9020</v>
      </c>
      <c r="H817" s="60" t="s">
        <v>87</v>
      </c>
      <c r="I817" s="54">
        <v>0</v>
      </c>
      <c r="J817" s="55">
        <v>0</v>
      </c>
      <c r="K817" s="56">
        <v>0</v>
      </c>
      <c r="L817" s="55">
        <v>0</v>
      </c>
      <c r="M817" s="55">
        <v>0</v>
      </c>
      <c r="N817" s="55">
        <v>92.259360607313425</v>
      </c>
      <c r="O817" s="55">
        <v>1735.3796691000002</v>
      </c>
      <c r="P817" s="55">
        <v>0</v>
      </c>
      <c r="Q817" s="55">
        <v>0</v>
      </c>
      <c r="R817" s="55">
        <v>0</v>
      </c>
      <c r="S817" s="112">
        <f t="shared" si="36"/>
        <v>1827.6390297073137</v>
      </c>
      <c r="T817" s="51" t="s">
        <v>247</v>
      </c>
      <c r="U817" s="51">
        <v>1900</v>
      </c>
      <c r="V817" s="55">
        <v>0</v>
      </c>
      <c r="W817" s="55">
        <v>0</v>
      </c>
      <c r="X817" s="112">
        <f t="shared" si="37"/>
        <v>0</v>
      </c>
      <c r="Y817" s="55">
        <f t="shared" si="38"/>
        <v>1827.6390297073137</v>
      </c>
      <c r="Z817" s="3"/>
    </row>
    <row r="818" spans="1:27" x14ac:dyDescent="0.3">
      <c r="A818" s="60" t="s">
        <v>24</v>
      </c>
      <c r="B818" s="60">
        <v>905300</v>
      </c>
      <c r="C818" s="60" t="s">
        <v>872</v>
      </c>
      <c r="D818" s="62" t="s">
        <v>204</v>
      </c>
      <c r="E818" s="60">
        <v>141038</v>
      </c>
      <c r="F818" s="60" t="s">
        <v>875</v>
      </c>
      <c r="G818" s="60">
        <v>9020</v>
      </c>
      <c r="H818" s="60" t="s">
        <v>87</v>
      </c>
      <c r="I818" s="54">
        <v>0</v>
      </c>
      <c r="J818" s="55">
        <v>0</v>
      </c>
      <c r="K818" s="56">
        <v>0</v>
      </c>
      <c r="L818" s="55">
        <v>0</v>
      </c>
      <c r="M818" s="55">
        <v>0</v>
      </c>
      <c r="N818" s="55">
        <v>0</v>
      </c>
      <c r="O818" s="55">
        <v>1735.3796691000002</v>
      </c>
      <c r="P818" s="55">
        <v>0</v>
      </c>
      <c r="Q818" s="55">
        <v>0</v>
      </c>
      <c r="R818" s="55">
        <v>0</v>
      </c>
      <c r="S818" s="112">
        <f t="shared" si="36"/>
        <v>1735.3796691000002</v>
      </c>
      <c r="T818" s="72" t="s">
        <v>247</v>
      </c>
      <c r="U818" s="51">
        <v>1900</v>
      </c>
      <c r="V818" s="55">
        <v>0</v>
      </c>
      <c r="W818" s="55">
        <v>0</v>
      </c>
      <c r="X818" s="112">
        <f t="shared" si="37"/>
        <v>0</v>
      </c>
      <c r="Y818" s="55">
        <f t="shared" si="38"/>
        <v>1735.3796691000002</v>
      </c>
      <c r="Z818" s="3"/>
    </row>
    <row r="819" spans="1:27" x14ac:dyDescent="0.3">
      <c r="A819" s="60" t="s">
        <v>24</v>
      </c>
      <c r="B819" s="60">
        <v>905500</v>
      </c>
      <c r="C819" s="60" t="s">
        <v>338</v>
      </c>
      <c r="D819" s="62" t="s">
        <v>339</v>
      </c>
      <c r="E819" s="60">
        <v>861034</v>
      </c>
      <c r="F819" s="60"/>
      <c r="G819" s="60">
        <v>9020</v>
      </c>
      <c r="H819" s="60" t="s">
        <v>87</v>
      </c>
      <c r="I819" s="54">
        <v>0</v>
      </c>
      <c r="J819" s="55">
        <v>0</v>
      </c>
      <c r="K819" s="56">
        <v>0</v>
      </c>
      <c r="L819" s="55">
        <v>0</v>
      </c>
      <c r="M819" s="55">
        <v>52.903580636914498</v>
      </c>
      <c r="N819" s="55">
        <v>0</v>
      </c>
      <c r="O819" s="55">
        <v>1735.3796691000002</v>
      </c>
      <c r="P819" s="55">
        <v>0</v>
      </c>
      <c r="Q819" s="55">
        <v>74.48</v>
      </c>
      <c r="R819" s="55">
        <v>0</v>
      </c>
      <c r="S819" s="112">
        <f t="shared" si="36"/>
        <v>1862.7632497369148</v>
      </c>
      <c r="T819" s="51" t="s">
        <v>247</v>
      </c>
      <c r="U819" s="51">
        <v>1900</v>
      </c>
      <c r="V819" s="55">
        <v>0</v>
      </c>
      <c r="W819" s="55">
        <v>0</v>
      </c>
      <c r="X819" s="112">
        <f t="shared" si="37"/>
        <v>0</v>
      </c>
      <c r="Y819" s="55">
        <f t="shared" si="38"/>
        <v>1862.7632497369148</v>
      </c>
      <c r="Z819" s="3"/>
    </row>
    <row r="820" spans="1:27" x14ac:dyDescent="0.3">
      <c r="A820" s="60" t="s">
        <v>21</v>
      </c>
      <c r="B820" s="60">
        <v>902211</v>
      </c>
      <c r="C820" s="60" t="s">
        <v>85</v>
      </c>
      <c r="D820" s="62" t="s">
        <v>86</v>
      </c>
      <c r="E820" s="60">
        <v>861062</v>
      </c>
      <c r="F820" s="60" t="s">
        <v>876</v>
      </c>
      <c r="G820" s="60">
        <v>9020</v>
      </c>
      <c r="H820" s="60" t="s">
        <v>87</v>
      </c>
      <c r="I820" s="54">
        <v>0</v>
      </c>
      <c r="J820" s="55">
        <v>0</v>
      </c>
      <c r="K820" s="56">
        <v>0</v>
      </c>
      <c r="L820" s="55">
        <v>0</v>
      </c>
      <c r="M820" s="55">
        <v>159.84012823207391</v>
      </c>
      <c r="N820" s="55">
        <v>0</v>
      </c>
      <c r="O820" s="55">
        <v>1735.3796691000002</v>
      </c>
      <c r="P820" s="55">
        <v>0</v>
      </c>
      <c r="Q820" s="55">
        <v>992.31</v>
      </c>
      <c r="R820" s="55">
        <v>0</v>
      </c>
      <c r="S820" s="112">
        <f t="shared" si="36"/>
        <v>2887.5297973320739</v>
      </c>
      <c r="T820" s="51" t="s">
        <v>50</v>
      </c>
      <c r="U820" s="51">
        <v>1900</v>
      </c>
      <c r="V820" s="55">
        <v>0</v>
      </c>
      <c r="W820" s="55">
        <v>0</v>
      </c>
      <c r="X820" s="112">
        <f t="shared" si="37"/>
        <v>0</v>
      </c>
      <c r="Y820" s="55">
        <f t="shared" si="38"/>
        <v>2887.5297973320739</v>
      </c>
      <c r="Z820" s="3"/>
    </row>
    <row r="821" spans="1:27" x14ac:dyDescent="0.3">
      <c r="A821" s="60" t="s">
        <v>27</v>
      </c>
      <c r="B821" s="60">
        <v>601615</v>
      </c>
      <c r="C821" s="60" t="s">
        <v>574</v>
      </c>
      <c r="D821" s="62" t="s">
        <v>575</v>
      </c>
      <c r="E821" s="60">
        <v>901000</v>
      </c>
      <c r="F821" s="60" t="s">
        <v>763</v>
      </c>
      <c r="G821" s="60">
        <v>9020</v>
      </c>
      <c r="H821" s="60" t="s">
        <v>87</v>
      </c>
      <c r="I821" s="54">
        <v>0</v>
      </c>
      <c r="J821" s="55">
        <v>0</v>
      </c>
      <c r="K821" s="56">
        <v>0</v>
      </c>
      <c r="L821" s="55">
        <v>0</v>
      </c>
      <c r="M821" s="55">
        <v>1926.2926745550633</v>
      </c>
      <c r="N821" s="55">
        <v>0</v>
      </c>
      <c r="O821" s="55">
        <v>1735.3796691000002</v>
      </c>
      <c r="P821" s="55">
        <v>0</v>
      </c>
      <c r="Q821" s="55">
        <v>1003.61</v>
      </c>
      <c r="R821" s="55">
        <v>0</v>
      </c>
      <c r="S821" s="112">
        <f t="shared" si="36"/>
        <v>4665.2823436550634</v>
      </c>
      <c r="T821" s="51" t="s">
        <v>247</v>
      </c>
      <c r="U821" s="51">
        <v>1900</v>
      </c>
      <c r="V821" s="55">
        <v>0</v>
      </c>
      <c r="W821" s="55">
        <v>0</v>
      </c>
      <c r="X821" s="112">
        <f t="shared" si="37"/>
        <v>0</v>
      </c>
      <c r="Y821" s="55">
        <f t="shared" si="38"/>
        <v>4665.2823436550634</v>
      </c>
      <c r="Z821" s="3"/>
    </row>
    <row r="822" spans="1:27" x14ac:dyDescent="0.3">
      <c r="A822" s="60" t="s">
        <v>27</v>
      </c>
      <c r="B822" s="60">
        <v>601633</v>
      </c>
      <c r="C822" s="60" t="s">
        <v>666</v>
      </c>
      <c r="D822" s="62" t="s">
        <v>667</v>
      </c>
      <c r="E822" s="60">
        <v>181008</v>
      </c>
      <c r="F822" s="60" t="s">
        <v>679</v>
      </c>
      <c r="G822" s="60">
        <v>4030</v>
      </c>
      <c r="H822" s="60" t="s">
        <v>87</v>
      </c>
      <c r="I822" s="54">
        <v>0</v>
      </c>
      <c r="J822" s="55">
        <v>0</v>
      </c>
      <c r="K822" s="56">
        <v>0</v>
      </c>
      <c r="L822" s="55">
        <v>0</v>
      </c>
      <c r="M822" s="55">
        <v>0</v>
      </c>
      <c r="N822" s="55">
        <v>18.924701344575169</v>
      </c>
      <c r="O822" s="55">
        <v>1735.3796691000002</v>
      </c>
      <c r="P822" s="55">
        <v>0</v>
      </c>
      <c r="Q822" s="55">
        <v>0</v>
      </c>
      <c r="R822" s="55">
        <v>0</v>
      </c>
      <c r="S822" s="112">
        <f t="shared" si="36"/>
        <v>1754.3043704445754</v>
      </c>
      <c r="T822" s="51" t="s">
        <v>247</v>
      </c>
      <c r="U822" s="51">
        <v>1900</v>
      </c>
      <c r="V822" s="57">
        <v>0</v>
      </c>
      <c r="W822" s="55">
        <v>0</v>
      </c>
      <c r="X822" s="112">
        <f t="shared" si="37"/>
        <v>0</v>
      </c>
      <c r="Y822" s="55">
        <f t="shared" si="38"/>
        <v>1754.3043704445754</v>
      </c>
      <c r="Z822" s="3"/>
    </row>
    <row r="823" spans="1:27" s="108" customFormat="1" x14ac:dyDescent="0.3">
      <c r="A823" s="60" t="s">
        <v>27</v>
      </c>
      <c r="B823" s="60">
        <v>601633</v>
      </c>
      <c r="C823" s="60" t="s">
        <v>666</v>
      </c>
      <c r="D823" s="62" t="s">
        <v>667</v>
      </c>
      <c r="E823" s="60">
        <v>181009</v>
      </c>
      <c r="F823" s="60" t="s">
        <v>680</v>
      </c>
      <c r="G823" s="60">
        <v>4030</v>
      </c>
      <c r="H823" s="60" t="s">
        <v>87</v>
      </c>
      <c r="I823" s="54">
        <v>0</v>
      </c>
      <c r="J823" s="55">
        <v>0</v>
      </c>
      <c r="K823" s="56">
        <v>0</v>
      </c>
      <c r="L823" s="55">
        <v>0</v>
      </c>
      <c r="M823" s="55">
        <v>0</v>
      </c>
      <c r="N823" s="55">
        <v>0</v>
      </c>
      <c r="O823" s="55">
        <v>1735.3796691000002</v>
      </c>
      <c r="P823" s="55">
        <v>0</v>
      </c>
      <c r="Q823" s="55">
        <v>0</v>
      </c>
      <c r="R823" s="55">
        <v>0</v>
      </c>
      <c r="S823" s="112">
        <f>J823+SUM(L823:R823)</f>
        <v>1735.3796691000002</v>
      </c>
      <c r="T823" s="51" t="s">
        <v>247</v>
      </c>
      <c r="U823" s="51">
        <v>1900</v>
      </c>
      <c r="V823" s="57">
        <v>0</v>
      </c>
      <c r="W823" s="55">
        <v>0</v>
      </c>
      <c r="X823" s="112">
        <f t="shared" si="37"/>
        <v>0</v>
      </c>
      <c r="Y823" s="55">
        <f t="shared" si="38"/>
        <v>1735.3796691000002</v>
      </c>
    </row>
    <row r="824" spans="1:27" s="108" customFormat="1" x14ac:dyDescent="0.3">
      <c r="A824" s="60"/>
      <c r="B824" s="60"/>
      <c r="C824" s="60"/>
      <c r="D824" s="62"/>
      <c r="E824" s="60"/>
      <c r="F824" s="60"/>
      <c r="G824" s="60"/>
      <c r="H824" s="60"/>
      <c r="I824" s="54"/>
      <c r="J824" s="55"/>
      <c r="K824" s="56"/>
      <c r="L824" s="55"/>
      <c r="M824" s="55"/>
      <c r="N824" s="55"/>
      <c r="O824" s="55"/>
      <c r="P824" s="55"/>
      <c r="Q824" s="55"/>
      <c r="R824" s="55"/>
      <c r="S824" s="112"/>
      <c r="T824" s="51"/>
      <c r="U824" s="51"/>
      <c r="V824" s="57"/>
      <c r="W824" s="55"/>
      <c r="X824" s="112"/>
      <c r="Y824" s="55"/>
    </row>
    <row r="825" spans="1:27" x14ac:dyDescent="0.3">
      <c r="A825" s="60"/>
      <c r="B825" s="60"/>
      <c r="C825" s="60"/>
      <c r="D825" s="62"/>
      <c r="E825" s="60"/>
      <c r="F825" s="60"/>
      <c r="G825" s="60"/>
      <c r="H825" s="60"/>
      <c r="I825" s="73"/>
      <c r="J825" s="74"/>
      <c r="K825" s="75"/>
      <c r="L825" s="74"/>
      <c r="M825" s="74"/>
      <c r="N825" s="74"/>
      <c r="O825" s="74"/>
      <c r="P825" s="74"/>
      <c r="Q825" s="74"/>
      <c r="R825" s="74"/>
      <c r="S825" s="118"/>
      <c r="T825" s="60"/>
      <c r="U825" s="51"/>
      <c r="V825" s="55"/>
      <c r="W825" s="74"/>
      <c r="X825" s="112"/>
      <c r="Y825" s="55"/>
      <c r="Z825" s="3"/>
    </row>
    <row r="826" spans="1:27" x14ac:dyDescent="0.3">
      <c r="A826" s="76"/>
      <c r="B826" s="76"/>
      <c r="C826" s="76"/>
      <c r="D826" s="77"/>
      <c r="E826" s="76"/>
      <c r="F826" s="78"/>
      <c r="G826" s="76"/>
      <c r="H826" s="79" t="s">
        <v>772</v>
      </c>
      <c r="I826" s="113">
        <f>SUBTOTAL(109,I2:I825)</f>
        <v>2825444</v>
      </c>
      <c r="J826" s="112">
        <v>2627686.9210879328</v>
      </c>
      <c r="K826" s="80">
        <f>J826/(COUNTIF(H3:H825,"N")*(500*12))</f>
        <v>0.80802180845262384</v>
      </c>
      <c r="L826" s="112">
        <f>SUBTOTAL(109,L2:L825)</f>
        <v>805885.95990995714</v>
      </c>
      <c r="M826" s="112">
        <v>483470.79070090869</v>
      </c>
      <c r="N826" s="112">
        <v>263266.94914508244</v>
      </c>
      <c r="O826" s="112">
        <f>SUBTOTAL(109,O2:O825)</f>
        <v>1343230.1406745957</v>
      </c>
      <c r="P826" s="112">
        <v>213685.52643636506</v>
      </c>
      <c r="Q826" s="112">
        <f>SUBTOTAL(109,Q2:Q825)</f>
        <v>123408.14999999997</v>
      </c>
      <c r="R826" s="112">
        <f>SUBTOTAL(109,R2:R825)</f>
        <v>319239.20588408329</v>
      </c>
      <c r="S826" s="112">
        <f>SUBTOTAL(109,S2:S825)</f>
        <v>6356844.0038305707</v>
      </c>
      <c r="T826" s="51"/>
      <c r="U826" s="51"/>
      <c r="V826" s="112">
        <f>SUBTOTAL(109,V2:V825)</f>
        <v>3731716.5435922621</v>
      </c>
      <c r="W826" s="112">
        <f>SUBTOTAL(109,W2:W825)</f>
        <v>344225.40022720199</v>
      </c>
      <c r="X826" s="112">
        <f>SUBTOTAL(109,X2:X825)</f>
        <v>4075941.943819466</v>
      </c>
      <c r="Y826" s="112">
        <f>SUBTOTAL(109,Y2:Y825)</f>
        <v>10432785.947650036</v>
      </c>
      <c r="Z826" s="3"/>
    </row>
    <row r="827" spans="1:27" s="45" customFormat="1" x14ac:dyDescent="0.3">
      <c r="A827" s="42" t="s">
        <v>894</v>
      </c>
      <c r="B827" s="40"/>
      <c r="C827" s="40"/>
      <c r="D827" s="41"/>
      <c r="E827" s="40"/>
      <c r="F827" s="42"/>
      <c r="G827" s="43"/>
      <c r="H827" s="43"/>
      <c r="I827" s="40"/>
      <c r="J827" s="44"/>
      <c r="K827" s="41"/>
      <c r="L827" s="41"/>
      <c r="M827" s="41"/>
      <c r="N827" s="41"/>
      <c r="O827" s="41"/>
      <c r="P827" s="41"/>
      <c r="Q827" s="41"/>
      <c r="R827" s="41"/>
      <c r="S827" s="119"/>
      <c r="T827" s="41"/>
      <c r="U827" s="41"/>
      <c r="V827" s="41"/>
      <c r="W827" s="40"/>
      <c r="X827" s="40"/>
      <c r="Y827" s="40"/>
      <c r="Z827" s="119"/>
      <c r="AA827" s="41"/>
    </row>
    <row r="828" spans="1:27" x14ac:dyDescent="0.3">
      <c r="A828" s="26"/>
      <c r="B828" s="26"/>
      <c r="C828" s="26"/>
      <c r="D828" s="25"/>
      <c r="E828" s="26"/>
      <c r="F828" s="28"/>
      <c r="G828" s="27"/>
      <c r="H828" s="27"/>
      <c r="I828" s="26"/>
      <c r="J828" s="25"/>
      <c r="K828" s="29"/>
      <c r="L828" s="30"/>
      <c r="M828" s="30"/>
      <c r="N828" s="30"/>
      <c r="O828" s="30"/>
      <c r="P828" s="30"/>
      <c r="Q828" s="30"/>
      <c r="R828" s="30"/>
      <c r="S828" s="120"/>
      <c r="T828" s="30"/>
      <c r="U828" s="30"/>
      <c r="V828" s="30"/>
      <c r="W828" s="26"/>
      <c r="X828" s="26"/>
      <c r="Y828" s="26"/>
      <c r="Z828" s="120"/>
      <c r="AA828" s="30"/>
    </row>
    <row r="830" spans="1:27" x14ac:dyDescent="0.3">
      <c r="A830" s="3" t="s">
        <v>811</v>
      </c>
    </row>
  </sheetData>
  <pageMargins left="0.7" right="0.7" top="0.75" bottom="0.75" header="0" footer="0"/>
  <pageSetup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FY26 Fleet Rates</vt:lpstr>
      <vt:lpstr>FY26 Fleet SUMMARY</vt:lpstr>
      <vt:lpstr>FY26 Fleet - Dept Details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Chris Brower</cp:lastModifiedBy>
  <dcterms:created xsi:type="dcterms:W3CDTF">2023-11-30T23:15:18Z</dcterms:created>
  <dcterms:modified xsi:type="dcterms:W3CDTF">2024-12-11T19:58:15Z</dcterms:modified>
</cp:coreProperties>
</file>